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Y\02_Envir_affairs\04_EVN EP\2_WASTE\ПРОЦЕДУРИ избор на фирми за отпадъци\2021_Процедура_метали_дърво_хартия_ЕР_ЮГ\"/>
    </mc:Choice>
  </mc:AlternateContent>
  <bookViews>
    <workbookView xWindow="240" yWindow="60" windowWidth="11820" windowHeight="8070" activeTab="2"/>
  </bookViews>
  <sheets>
    <sheet name="Кабели&amp;проводници" sheetId="1" r:id="rId1"/>
    <sheet name="Трансформатори" sheetId="7" r:id="rId2"/>
    <sheet name="Измервателни уреди" sheetId="6" r:id="rId3"/>
  </sheets>
  <definedNames>
    <definedName name="_xlnm._FilterDatabase" localSheetId="0" hidden="1">'Кабели&amp;проводници'!#REF!</definedName>
    <definedName name="_xlnm.Print_Area" localSheetId="2">'Измервателни уреди'!$A$1:$H$45</definedName>
    <definedName name="_xlnm.Print_Area" localSheetId="0">'Кабели&amp;проводници'!$A$1:$K$39</definedName>
    <definedName name="_xlnm.Print_Area" localSheetId="1">Трансформатори!$A$1:$J$13</definedName>
  </definedNames>
  <calcPr calcId="162913" iterate="1" calcOnSave="0"/>
</workbook>
</file>

<file path=xl/calcChain.xml><?xml version="1.0" encoding="utf-8"?>
<calcChain xmlns="http://schemas.openxmlformats.org/spreadsheetml/2006/main">
  <c r="J25" i="1" l="1"/>
  <c r="H16" i="1"/>
  <c r="H15" i="1"/>
  <c r="F38" i="6"/>
  <c r="F39" i="6"/>
  <c r="F40" i="6"/>
  <c r="F41" i="6"/>
  <c r="F42" i="6"/>
  <c r="F43" i="6"/>
  <c r="F37" i="6"/>
  <c r="H12" i="7"/>
  <c r="G12" i="7"/>
  <c r="H8" i="7"/>
  <c r="G8" i="7"/>
  <c r="G9" i="7" l="1"/>
  <c r="H9" i="7"/>
  <c r="G13" i="7"/>
  <c r="H13" i="7"/>
  <c r="F19" i="6" l="1"/>
  <c r="F8" i="6"/>
  <c r="F9" i="6"/>
  <c r="F10" i="6"/>
  <c r="F11" i="6"/>
  <c r="F12" i="6"/>
  <c r="F13" i="6"/>
  <c r="F14" i="6"/>
  <c r="F15" i="6"/>
  <c r="F16" i="6"/>
  <c r="F17" i="6"/>
  <c r="F18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E34" i="6"/>
  <c r="E44" i="6"/>
  <c r="F44" i="6"/>
  <c r="F34" i="6" l="1"/>
  <c r="H33" i="1"/>
  <c r="H32" i="1"/>
  <c r="L31" i="1"/>
  <c r="J31" i="1"/>
  <c r="F31" i="1"/>
  <c r="H25" i="1" l="1"/>
  <c r="F25" i="1"/>
  <c r="L33" i="1"/>
  <c r="J33" i="1"/>
  <c r="F33" i="1"/>
  <c r="F16" i="1"/>
  <c r="J16" i="1"/>
  <c r="J15" i="1"/>
  <c r="F15" i="1"/>
  <c r="J23" i="1"/>
  <c r="J24" i="1"/>
  <c r="J26" i="1"/>
  <c r="J27" i="1"/>
  <c r="J13" i="1"/>
  <c r="J28" i="1"/>
  <c r="J10" i="1"/>
  <c r="J14" i="1"/>
  <c r="J17" i="1"/>
  <c r="J18" i="1"/>
  <c r="J19" i="1"/>
  <c r="J20" i="1"/>
  <c r="J21" i="1"/>
  <c r="J22" i="1"/>
  <c r="J29" i="1"/>
  <c r="J30" i="1"/>
  <c r="J11" i="1"/>
  <c r="J12" i="1"/>
  <c r="H23" i="1"/>
  <c r="H24" i="1"/>
  <c r="H26" i="1"/>
  <c r="H27" i="1"/>
  <c r="H13" i="1"/>
  <c r="H28" i="1"/>
  <c r="H10" i="1"/>
  <c r="H14" i="1"/>
  <c r="H17" i="1"/>
  <c r="H18" i="1"/>
  <c r="H19" i="1"/>
  <c r="H20" i="1"/>
  <c r="H21" i="1"/>
  <c r="H22" i="1"/>
  <c r="H29" i="1"/>
  <c r="H30" i="1"/>
  <c r="H11" i="1"/>
  <c r="H12" i="1"/>
  <c r="F23" i="1"/>
  <c r="F24" i="1"/>
  <c r="F26" i="1"/>
  <c r="F27" i="1"/>
  <c r="F13" i="1"/>
  <c r="F28" i="1"/>
  <c r="F10" i="1"/>
  <c r="F14" i="1"/>
  <c r="F17" i="1"/>
  <c r="F18" i="1"/>
  <c r="F19" i="1"/>
  <c r="F20" i="1"/>
  <c r="F21" i="1"/>
  <c r="F22" i="1"/>
  <c r="F29" i="1"/>
  <c r="F30" i="1"/>
  <c r="F11" i="1"/>
  <c r="F12" i="1"/>
  <c r="J34" i="1" l="1"/>
  <c r="F34" i="1"/>
  <c r="H34" i="1"/>
</calcChain>
</file>

<file path=xl/sharedStrings.xml><?xml version="1.0" encoding="utf-8"?>
<sst xmlns="http://schemas.openxmlformats.org/spreadsheetml/2006/main" count="143" uniqueCount="86">
  <si>
    <t>№</t>
  </si>
  <si>
    <t>Тип</t>
  </si>
  <si>
    <t>Fe</t>
  </si>
  <si>
    <t>Al</t>
  </si>
  <si>
    <t>Cu</t>
  </si>
  <si>
    <t>Тип на трансформатора</t>
  </si>
  <si>
    <t>ТМ</t>
  </si>
  <si>
    <t>Топломери</t>
  </si>
  <si>
    <t>Водомери</t>
  </si>
  <si>
    <t>kg</t>
  </si>
  <si>
    <t>Брой</t>
  </si>
  <si>
    <t>Съдържание метал в kg</t>
  </si>
  <si>
    <t>Съдържание месинг в kg</t>
  </si>
  <si>
    <t xml:space="preserve">Камструп M 401 </t>
  </si>
  <si>
    <t>Al%</t>
  </si>
  <si>
    <t>Fe%</t>
  </si>
  <si>
    <t>Cu%</t>
  </si>
  <si>
    <t>Общо=</t>
  </si>
  <si>
    <t>Калкулатор съдържание черни и цветни метали</t>
  </si>
  <si>
    <t xml:space="preserve">Силов кабел НН с PVC изолация и PVC обвивка с Al-жила,  (тип САВТ, NAY2Y - J и др.) всички сечения </t>
  </si>
  <si>
    <t>Силов кабел НН с PVC изолация и PVC обвивка с Cu-жило (тип NYY-J и др.) сечения от 1х95 до 1х240</t>
  </si>
  <si>
    <t>Силов кабел НН с PVC изолация и PVC обвивка с Cu-жило (тип NYY-J и др.) сечения от 4х6 до 4х16</t>
  </si>
  <si>
    <t>Силов кабел ННс PVC изолация и PVC обвивка с Cu-жило (тип NYY-J и др.) сечения 2х6 и 2х10</t>
  </si>
  <si>
    <t>Силов кабел НН с PVC изолация и PVC обвивка с Cu-жило (коаксиален тип,  NYСY) всички сечения</t>
  </si>
  <si>
    <t>Шлангов кабел НН с каучукова изолация и каучукова обвивка с Cu-жило, (тип ШКПТ и др.) всички сечения</t>
  </si>
  <si>
    <t>Силов кабел СрН с XLPE изолация, Al-жило и меден екран, (тип NA2XS(F)2Y, САХЕмТ, САХЕкТ, САПЕкТ и др.) сечения 1х50</t>
  </si>
  <si>
    <t>Силов кабел СрН с XLPE изолация, Al-жило и меден екран, (тип NA2XS(F)2Y, САХЕмТ, САХЕкТ, САПЕкТ и др.) сечения 1х400</t>
  </si>
  <si>
    <t>Силов кабел СрН с XLPE изолация, Al-жило и меден екран, (тип NA2XS(F)2Y, САХЕмТ, САХЕкТ, САПЕкТ и др.) сечения 1х185</t>
  </si>
  <si>
    <t>Проводник за въздушно окачване (тип ПВО) - рекордоман, сечения 6 и 10</t>
  </si>
  <si>
    <t>Проводник за въздушно окачване с XLPE изолация, (тип AL/R) всички сечения</t>
  </si>
  <si>
    <t>Проводник с Cu-жила и PVC изолация, (тип ПВ - А1) всички сечения</t>
  </si>
  <si>
    <t>Забележка:</t>
  </si>
  <si>
    <t xml:space="preserve">Калкулатор съдържание черни и цветни метали </t>
  </si>
  <si>
    <t>Код на отпадъка 17 04 11 - кабели</t>
  </si>
  <si>
    <t>Код на отпадъка 16 02 14 - ИУЕЕО, неопасен</t>
  </si>
  <si>
    <t>Наименование Група
В приемо-предавателния протокол в "Наименование на отпадъка" се изписва името на съответната група!</t>
  </si>
  <si>
    <t>Мярка</t>
  </si>
  <si>
    <t>Съдържание на метал в kg</t>
  </si>
  <si>
    <t>Fe (стомана)
kg</t>
  </si>
  <si>
    <t>Fe
%</t>
  </si>
  <si>
    <t>Al (алуминий)
kg</t>
  </si>
  <si>
    <t>Al
%</t>
  </si>
  <si>
    <t>Cu
%</t>
  </si>
  <si>
    <t>Неизолиран Al-стоманен проводник (тип АС) сечение 25 - само алуминий</t>
  </si>
  <si>
    <t>Неизолиран Al-стоманен проводник, (тип АС) сечения от 25 до 95</t>
  </si>
  <si>
    <t>Силов кабел Vo/V 12/20 kV с масл. изолация тип AOCБ</t>
  </si>
  <si>
    <t>Монтажни проводници с плътно и многожично жило със сечение от 1,5 до 10мм²</t>
  </si>
  <si>
    <t>Cu (мед)
kg</t>
  </si>
  <si>
    <t>Силов кабел СрН с XLPE изолация, Al-жило и меден екран, (тип NA2XS(F)2Y, САХЕмТ, САХЕкТ, САПЕкТ и др.) сечения от 1х70 до 1х150 включително</t>
  </si>
  <si>
    <t>Сума:</t>
  </si>
  <si>
    <t>Съдържание на месинг в кг. за 1бр.</t>
  </si>
  <si>
    <t>Pb (олово)
kg</t>
  </si>
  <si>
    <t>Pb
%</t>
  </si>
  <si>
    <t>Силов кабел СрН с медни жила и оловна обвивка</t>
  </si>
  <si>
    <r>
      <t xml:space="preserve">Силов кабел Vo/V 0,6/1,0 kV с PVC изолация и PVC обвивка с Cu-жило СВТ </t>
    </r>
    <r>
      <rPr>
        <b/>
        <sz val="13"/>
        <rFont val="Frutiger Next for EVN Light"/>
        <family val="2"/>
      </rPr>
      <t xml:space="preserve">с U-бан </t>
    </r>
    <r>
      <rPr>
        <sz val="13"/>
        <rFont val="Frutiger Next for EVN Light"/>
        <family val="2"/>
      </rPr>
      <t>сечение 2 х 6</t>
    </r>
  </si>
  <si>
    <r>
      <t xml:space="preserve">Силов кабел Vo/V 0,6/1,0 kV с PVC изолация и PVC обвивка с Cu-жило СВТ </t>
    </r>
    <r>
      <rPr>
        <b/>
        <sz val="13"/>
        <rFont val="Frutiger Next for EVN Light"/>
        <family val="2"/>
      </rPr>
      <t xml:space="preserve">с U-бан </t>
    </r>
    <r>
      <rPr>
        <sz val="13"/>
        <rFont val="Frutiger Next for EVN Light"/>
        <family val="2"/>
      </rPr>
      <t>сечение 3 х 6</t>
    </r>
  </si>
  <si>
    <r>
      <t xml:space="preserve">Силов кабел Vo/V 0,6/1,0 kV с PVC изолация и PVC обвивка с Cu-жило СВТ </t>
    </r>
    <r>
      <rPr>
        <b/>
        <sz val="13"/>
        <rFont val="Frutiger Next for EVN Light"/>
        <family val="2"/>
      </rPr>
      <t xml:space="preserve">с U-бан </t>
    </r>
    <r>
      <rPr>
        <sz val="13"/>
        <rFont val="Frutiger Next for EVN Light"/>
        <family val="2"/>
      </rPr>
      <t>сечение 4 х 6</t>
    </r>
  </si>
  <si>
    <t>Неизолиран Al-стоманен проводник, (тип АС) сечения от 100 до 400</t>
  </si>
  <si>
    <t>CY035-0414</t>
  </si>
  <si>
    <t xml:space="preserve">Код на отпадъка 16 02 14 - Излязло от употреба електрическо и електронно оборудване </t>
  </si>
  <si>
    <t xml:space="preserve">Силови трансформатори </t>
  </si>
  <si>
    <t>Силов кабел Vo/V 6/10 kV  тип СААТ</t>
  </si>
  <si>
    <t>Силов кабел Vo/V 6/10 kV  тип АСБ</t>
  </si>
  <si>
    <t>Камструп M 402</t>
  </si>
  <si>
    <t>Камструп M 601/602</t>
  </si>
  <si>
    <t>Верле 10 м³    дълж. 300 мм  механичен</t>
  </si>
  <si>
    <t>Верле  6 м³     дълж. 260 мм  механичен</t>
  </si>
  <si>
    <t xml:space="preserve">                  ¾" дълж.130 мм  механичен</t>
  </si>
  <si>
    <t>Waterstar    ¾" дълж.130 мм  електронен</t>
  </si>
  <si>
    <t>Waterstar    ½" дълж.110 мм  електронен</t>
  </si>
  <si>
    <t>Корона       ½" дълж.110 мм  електронен</t>
  </si>
  <si>
    <t>Аквариус    ½" дълж.110 мм  механичен</t>
  </si>
  <si>
    <t>Сименс  UH 50</t>
  </si>
  <si>
    <t>Камструп M 602</t>
  </si>
  <si>
    <t>Sharky  775  (индивидуален)</t>
  </si>
  <si>
    <t>Камструп M 401</t>
  </si>
  <si>
    <t>Камструп M 401 L - 110 mm</t>
  </si>
  <si>
    <t>m³/h</t>
  </si>
  <si>
    <t>16 kVA; 20kVA; 25kVA; 50kVA; 63kVA; 100kVA; 160kVA; 180kVA; 250kVA; 320kVA; 400kVA; 560kVA; 630kVA; 750kVA; 800kVA; 1000kVA; 1250kVA</t>
  </si>
  <si>
    <t>50kVA; 100kVA; 160kVA; 250kVA; 400kVA; 630kVA; 800kVA; 1000kVA; 1250kVA</t>
  </si>
  <si>
    <t>Общо тегло на отпадъка 
в kg</t>
  </si>
  <si>
    <t>Съдържание месинг в kg общо</t>
  </si>
  <si>
    <t>Общо тегло на траснформаторите в кг.</t>
  </si>
  <si>
    <r>
      <t xml:space="preserve">Метални отпадъци, които са 100 % еднородни на съдържание се претеглят и заплащат на цената за съответния метал. (неизолиран меден проводник, алуминиева шина и др.) с </t>
    </r>
    <r>
      <rPr>
        <b/>
        <sz val="12"/>
        <rFont val="Frutiger Next for EVN Light"/>
        <family val="2"/>
      </rPr>
      <t xml:space="preserve">код на отпадъка: 17 04 11 - кабели, неопасни   </t>
    </r>
  </si>
  <si>
    <r>
      <t>Разпределителни табла, главни разпределителни табла, разпределителни касети, електромерни табла, комутационна апаратура СрН и др., съдържащи желязо, алуминий, мед и др. метали, порцелан,бакелит, пластмаса и др. нематални материли, се претеглят и предават на цената на желязото, с</t>
    </r>
    <r>
      <rPr>
        <b/>
        <sz val="12"/>
        <rFont val="Frutiger Next for EVN Light"/>
        <family val="2"/>
      </rPr>
      <t xml:space="preserve"> код на отпадъка: 16 02 14 - ИУЕЕО, неопасни </t>
    </r>
  </si>
  <si>
    <r>
      <rPr>
        <b/>
        <sz val="12"/>
        <rFont val="Frutiger Next for EVN Light"/>
        <family val="2"/>
      </rPr>
      <t>Всички уреди се предават с наличните в тях захранващи батерии</t>
    </r>
    <r>
      <rPr>
        <sz val="12"/>
        <rFont val="Frutiger Next for EVN Light"/>
        <family val="2"/>
      </rPr>
      <t xml:space="preserve">, съответно:
- при топломерите - литиева батерия тип D (3,6V);
- при водомерите - литиева, тип АА (3V).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</si>
</sst>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>
    <font>
      <sz val="12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Frutiger"/>
    </font>
    <font>
      <b/>
      <sz val="14"/>
      <name val="Frutiger Next for EVN Light"/>
      <family val="2"/>
    </font>
    <font>
      <sz val="12"/>
      <name val="Frutiger Next for EVN Light"/>
      <family val="2"/>
    </font>
    <font>
      <sz val="10"/>
      <name val="Frutiger Next for EVN Light"/>
      <family val="2"/>
    </font>
    <font>
      <b/>
      <sz val="22"/>
      <name val="Frutiger Next for EVN Light"/>
      <family val="2"/>
    </font>
    <font>
      <b/>
      <sz val="20"/>
      <name val="Frutiger Next for EVN Light"/>
      <family val="2"/>
    </font>
    <font>
      <b/>
      <sz val="12"/>
      <name val="Frutiger Next for EVN Light"/>
      <family val="2"/>
    </font>
    <font>
      <sz val="14"/>
      <name val="Frutiger Next for EVN Light"/>
      <family val="2"/>
    </font>
    <font>
      <sz val="13"/>
      <name val="Frutiger Next for EVN Light"/>
      <family val="2"/>
    </font>
    <font>
      <b/>
      <sz val="24"/>
      <name val="Frutiger Next for EVN Light"/>
      <family val="2"/>
    </font>
    <font>
      <sz val="10"/>
      <color indexed="22"/>
      <name val="Frutiger Next for EVN Light"/>
      <family val="2"/>
    </font>
    <font>
      <b/>
      <sz val="18"/>
      <name val="Frutiger Next for EVN Light"/>
      <family val="2"/>
    </font>
    <font>
      <sz val="8"/>
      <name val="Frutiger Next for EVN Light"/>
      <family val="2"/>
    </font>
    <font>
      <b/>
      <sz val="16"/>
      <name val="Frutiger Next for EVN Light"/>
      <family val="2"/>
    </font>
    <font>
      <b/>
      <sz val="13"/>
      <name val="Frutiger Next for EVN Light"/>
      <family val="2"/>
    </font>
    <font>
      <sz val="12"/>
      <color rgb="FFFF0000"/>
      <name val="Frutiger Next for EVN Light"/>
      <family val="2"/>
    </font>
    <font>
      <b/>
      <sz val="14"/>
      <color rgb="FFFF0000"/>
      <name val="Frutiger Next for EVN Light"/>
      <family val="2"/>
    </font>
    <font>
      <b/>
      <sz val="12"/>
      <color rgb="FFFF0000"/>
      <name val="Frutiger Next for EVN Light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203">
    <xf numFmtId="0" fontId="0" fillId="0" borderId="0" xfId="0"/>
    <xf numFmtId="0" fontId="5" fillId="0" borderId="0" xfId="0" applyFont="1" applyProtection="1"/>
    <xf numFmtId="0" fontId="5" fillId="0" borderId="0" xfId="0" applyFont="1" applyBorder="1" applyProtection="1"/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Fill="1" applyBorder="1" applyProtection="1"/>
    <xf numFmtId="0" fontId="5" fillId="0" borderId="0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 wrapText="1"/>
    </xf>
    <xf numFmtId="10" fontId="5" fillId="2" borderId="5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Protection="1"/>
    <xf numFmtId="0" fontId="5" fillId="0" borderId="6" xfId="0" applyFont="1" applyFill="1" applyBorder="1" applyAlignment="1" applyProtection="1">
      <alignment vertical="center"/>
    </xf>
    <xf numFmtId="2" fontId="4" fillId="0" borderId="7" xfId="0" applyNumberFormat="1" applyFont="1" applyFill="1" applyBorder="1" applyAlignment="1" applyProtection="1">
      <alignment horizontal="center" vertical="center"/>
    </xf>
    <xf numFmtId="10" fontId="5" fillId="2" borderId="21" xfId="0" applyNumberFormat="1" applyFont="1" applyFill="1" applyBorder="1" applyAlignment="1" applyProtection="1">
      <alignment horizontal="center" vertical="center"/>
    </xf>
    <xf numFmtId="10" fontId="5" fillId="2" borderId="0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Protection="1"/>
    <xf numFmtId="0" fontId="16" fillId="0" borderId="0" xfId="0" applyFont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/>
    <xf numFmtId="0" fontId="5" fillId="0" borderId="0" xfId="0" applyFont="1" applyBorder="1" applyAlignment="1" applyProtection="1">
      <alignment horizontal="right" vertical="top"/>
    </xf>
    <xf numFmtId="1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1" fontId="5" fillId="0" borderId="0" xfId="0" applyNumberFormat="1" applyFont="1" applyFill="1" applyBorder="1" applyProtection="1"/>
    <xf numFmtId="1" fontId="5" fillId="0" borderId="0" xfId="0" applyNumberFormat="1" applyFont="1" applyFill="1" applyProtection="1"/>
    <xf numFmtId="2" fontId="5" fillId="2" borderId="22" xfId="0" applyNumberFormat="1" applyFont="1" applyFill="1" applyBorder="1" applyAlignment="1" applyProtection="1">
      <alignment horizontal="center" vertical="center" wrapText="1"/>
    </xf>
    <xf numFmtId="2" fontId="9" fillId="0" borderId="22" xfId="0" applyNumberFormat="1" applyFont="1" applyBorder="1" applyAlignment="1" applyProtection="1">
      <alignment horizontal="center" vertical="center" wrapText="1"/>
    </xf>
    <xf numFmtId="2" fontId="5" fillId="2" borderId="36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vertical="center"/>
    </xf>
    <xf numFmtId="10" fontId="11" fillId="0" borderId="37" xfId="0" applyNumberFormat="1" applyFont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2" fontId="4" fillId="0" borderId="31" xfId="0" applyNumberFormat="1" applyFont="1" applyFill="1" applyBorder="1" applyAlignment="1" applyProtection="1">
      <alignment horizontal="center" vertical="center"/>
    </xf>
    <xf numFmtId="2" fontId="4" fillId="0" borderId="14" xfId="0" applyNumberFormat="1" applyFont="1" applyFill="1" applyBorder="1" applyAlignment="1" applyProtection="1">
      <alignment horizontal="center" vertical="center"/>
    </xf>
    <xf numFmtId="10" fontId="11" fillId="0" borderId="20" xfId="0" applyNumberFormat="1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horizontal="center" vertical="center"/>
    </xf>
    <xf numFmtId="2" fontId="4" fillId="0" borderId="15" xfId="0" applyNumberFormat="1" applyFont="1" applyFill="1" applyBorder="1" applyAlignment="1" applyProtection="1">
      <alignment horizontal="center" vertical="center"/>
    </xf>
    <xf numFmtId="10" fontId="5" fillId="2" borderId="16" xfId="0" applyNumberFormat="1" applyFont="1" applyFill="1" applyBorder="1" applyAlignment="1" applyProtection="1">
      <alignment horizontal="center" vertical="center"/>
    </xf>
    <xf numFmtId="10" fontId="5" fillId="2" borderId="38" xfId="0" applyNumberFormat="1" applyFont="1" applyFill="1" applyBorder="1" applyAlignment="1" applyProtection="1">
      <alignment horizontal="center" vertical="center"/>
    </xf>
    <xf numFmtId="10" fontId="5" fillId="2" borderId="3" xfId="0" applyNumberFormat="1" applyFont="1" applyFill="1" applyBorder="1" applyAlignment="1" applyProtection="1">
      <alignment horizontal="center" vertical="center"/>
    </xf>
    <xf numFmtId="10" fontId="11" fillId="0" borderId="5" xfId="0" applyNumberFormat="1" applyFont="1" applyFill="1" applyBorder="1" applyAlignment="1" applyProtection="1">
      <alignment vertical="center" wrapText="1"/>
    </xf>
    <xf numFmtId="10" fontId="5" fillId="2" borderId="14" xfId="0" applyNumberFormat="1" applyFont="1" applyFill="1" applyBorder="1" applyAlignment="1" applyProtection="1">
      <alignment horizontal="center" vertical="center"/>
    </xf>
    <xf numFmtId="10" fontId="5" fillId="2" borderId="39" xfId="0" applyNumberFormat="1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 wrapText="1"/>
    </xf>
    <xf numFmtId="0" fontId="5" fillId="2" borderId="20" xfId="0" applyFont="1" applyFill="1" applyBorder="1" applyAlignment="1" applyProtection="1">
      <alignment horizontal="center" vertical="center"/>
    </xf>
    <xf numFmtId="2" fontId="4" fillId="0" borderId="41" xfId="0" applyNumberFormat="1" applyFont="1" applyFill="1" applyBorder="1" applyAlignment="1" applyProtection="1">
      <alignment horizontal="center" vertical="center"/>
    </xf>
    <xf numFmtId="2" fontId="4" fillId="0" borderId="16" xfId="0" applyNumberFormat="1" applyFont="1" applyFill="1" applyBorder="1" applyAlignment="1" applyProtection="1">
      <alignment horizontal="center" vertical="center"/>
    </xf>
    <xf numFmtId="10" fontId="11" fillId="0" borderId="8" xfId="0" applyNumberFormat="1" applyFont="1" applyFill="1" applyBorder="1" applyAlignment="1" applyProtection="1">
      <alignment vertical="center" wrapText="1"/>
    </xf>
    <xf numFmtId="0" fontId="5" fillId="2" borderId="8" xfId="0" applyFont="1" applyFill="1" applyBorder="1" applyAlignment="1" applyProtection="1">
      <alignment horizontal="center" vertical="center"/>
    </xf>
    <xf numFmtId="2" fontId="4" fillId="0" borderId="30" xfId="0" applyNumberFormat="1" applyFont="1" applyFill="1" applyBorder="1" applyAlignment="1" applyProtection="1">
      <alignment horizontal="center" vertical="center"/>
    </xf>
    <xf numFmtId="10" fontId="5" fillId="2" borderId="7" xfId="0" applyNumberFormat="1" applyFont="1" applyFill="1" applyBorder="1" applyAlignment="1" applyProtection="1">
      <alignment horizontal="center" vertical="center"/>
    </xf>
    <xf numFmtId="10" fontId="5" fillId="2" borderId="42" xfId="0" applyNumberFormat="1" applyFont="1" applyFill="1" applyBorder="1" applyAlignment="1" applyProtection="1">
      <alignment horizontal="center" vertical="center"/>
    </xf>
    <xf numFmtId="10" fontId="5" fillId="2" borderId="8" xfId="0" applyNumberFormat="1" applyFont="1" applyFill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vertical="center"/>
    </xf>
    <xf numFmtId="10" fontId="11" fillId="0" borderId="34" xfId="0" applyNumberFormat="1" applyFont="1" applyFill="1" applyBorder="1" applyAlignment="1" applyProtection="1">
      <alignment vertical="center" wrapText="1"/>
    </xf>
    <xf numFmtId="2" fontId="4" fillId="0" borderId="43" xfId="0" applyNumberFormat="1" applyFont="1" applyFill="1" applyBorder="1" applyAlignment="1" applyProtection="1">
      <alignment horizontal="center" vertical="center" wrapText="1"/>
    </xf>
    <xf numFmtId="10" fontId="5" fillId="2" borderId="44" xfId="0" applyNumberFormat="1" applyFont="1" applyFill="1" applyBorder="1" applyAlignment="1" applyProtection="1">
      <alignment horizontal="center" vertical="center"/>
    </xf>
    <xf numFmtId="2" fontId="4" fillId="0" borderId="44" xfId="0" applyNumberFormat="1" applyFont="1" applyFill="1" applyBorder="1" applyAlignment="1" applyProtection="1">
      <alignment horizontal="center" vertical="center" wrapText="1"/>
    </xf>
    <xf numFmtId="10" fontId="5" fillId="2" borderId="11" xfId="0" applyNumberFormat="1" applyFont="1" applyFill="1" applyBorder="1" applyAlignment="1" applyProtection="1">
      <alignment horizontal="center" vertical="center"/>
    </xf>
    <xf numFmtId="0" fontId="5" fillId="0" borderId="44" xfId="0" applyFont="1" applyFill="1" applyBorder="1" applyProtection="1"/>
    <xf numFmtId="10" fontId="5" fillId="2" borderId="12" xfId="0" applyNumberFormat="1" applyFont="1" applyFill="1" applyBorder="1" applyAlignment="1" applyProtection="1">
      <alignment horizontal="center" vertical="center"/>
    </xf>
    <xf numFmtId="10" fontId="2" fillId="2" borderId="16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14" fillId="0" borderId="11" xfId="0" applyFont="1" applyBorder="1" applyAlignment="1" applyProtection="1">
      <alignment vertical="center"/>
    </xf>
    <xf numFmtId="0" fontId="5" fillId="0" borderId="0" xfId="0" applyFont="1" applyFill="1" applyAlignment="1" applyProtection="1"/>
    <xf numFmtId="0" fontId="12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2" fontId="19" fillId="0" borderId="16" xfId="0" applyNumberFormat="1" applyFont="1" applyFill="1" applyBorder="1" applyAlignment="1" applyProtection="1">
      <alignment horizontal="center" vertical="center"/>
    </xf>
    <xf numFmtId="10" fontId="18" fillId="2" borderId="38" xfId="0" applyNumberFormat="1" applyFont="1" applyFill="1" applyBorder="1" applyAlignment="1" applyProtection="1">
      <alignment horizontal="center" vertical="center"/>
    </xf>
    <xf numFmtId="0" fontId="18" fillId="0" borderId="16" xfId="0" applyFont="1" applyFill="1" applyBorder="1" applyProtection="1"/>
    <xf numFmtId="10" fontId="18" fillId="2" borderId="20" xfId="0" applyNumberFormat="1" applyFont="1" applyFill="1" applyBorder="1" applyAlignment="1" applyProtection="1">
      <alignment horizontal="center" vertical="center"/>
    </xf>
    <xf numFmtId="2" fontId="19" fillId="0" borderId="7" xfId="0" applyNumberFormat="1" applyFont="1" applyFill="1" applyBorder="1" applyAlignment="1" applyProtection="1">
      <alignment horizontal="center" vertical="center"/>
    </xf>
    <xf numFmtId="10" fontId="18" fillId="2" borderId="42" xfId="0" applyNumberFormat="1" applyFont="1" applyFill="1" applyBorder="1" applyAlignment="1" applyProtection="1">
      <alignment horizontal="center" vertical="center"/>
    </xf>
    <xf numFmtId="10" fontId="18" fillId="2" borderId="8" xfId="0" applyNumberFormat="1" applyFont="1" applyFill="1" applyBorder="1" applyAlignment="1" applyProtection="1">
      <alignment horizontal="center" vertical="center"/>
    </xf>
    <xf numFmtId="0" fontId="5" fillId="0" borderId="0" xfId="2" applyFont="1" applyProtection="1"/>
    <xf numFmtId="164" fontId="5" fillId="0" borderId="0" xfId="2" applyNumberFormat="1" applyFont="1" applyFill="1" applyProtection="1"/>
    <xf numFmtId="0" fontId="5" fillId="0" borderId="0" xfId="2" applyFont="1" applyAlignment="1" applyProtection="1">
      <alignment horizontal="center"/>
    </xf>
    <xf numFmtId="0" fontId="5" fillId="0" borderId="0" xfId="2" applyFont="1" applyBorder="1" applyProtection="1"/>
    <xf numFmtId="0" fontId="5" fillId="0" borderId="28" xfId="2" applyFont="1" applyBorder="1" applyProtection="1"/>
    <xf numFmtId="0" fontId="5" fillId="0" borderId="28" xfId="2" applyFont="1" applyBorder="1" applyAlignment="1" applyProtection="1">
      <alignment horizontal="center"/>
    </xf>
    <xf numFmtId="0" fontId="5" fillId="0" borderId="28" xfId="2" applyFont="1" applyBorder="1" applyAlignment="1" applyProtection="1">
      <alignment horizontal="right"/>
    </xf>
    <xf numFmtId="164" fontId="5" fillId="0" borderId="0" xfId="2" applyNumberFormat="1" applyFont="1" applyFill="1" applyBorder="1" applyProtection="1"/>
    <xf numFmtId="0" fontId="5" fillId="0" borderId="0" xfId="2" applyFont="1" applyBorder="1" applyAlignment="1" applyProtection="1">
      <alignment horizontal="center"/>
    </xf>
    <xf numFmtId="1" fontId="5" fillId="0" borderId="0" xfId="2" applyNumberFormat="1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horizontal="right"/>
    </xf>
    <xf numFmtId="0" fontId="9" fillId="0" borderId="26" xfId="2" applyFont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/>
    <xf numFmtId="0" fontId="9" fillId="0" borderId="24" xfId="2" applyFont="1" applyBorder="1" applyAlignment="1" applyProtection="1">
      <alignment horizontal="center"/>
    </xf>
    <xf numFmtId="0" fontId="9" fillId="0" borderId="0" xfId="2" applyFont="1" applyAlignment="1" applyProtection="1">
      <alignment horizontal="center"/>
    </xf>
    <xf numFmtId="0" fontId="9" fillId="0" borderId="0" xfId="2" applyFont="1" applyAlignment="1" applyProtection="1"/>
    <xf numFmtId="0" fontId="9" fillId="0" borderId="23" xfId="2" applyFont="1" applyBorder="1" applyAlignment="1" applyProtection="1"/>
    <xf numFmtId="0" fontId="5" fillId="0" borderId="3" xfId="2" applyFont="1" applyBorder="1" applyAlignment="1" applyProtection="1">
      <alignment horizontal="center" wrapText="1"/>
    </xf>
    <xf numFmtId="0" fontId="9" fillId="0" borderId="25" xfId="2" applyFont="1" applyBorder="1" applyAlignment="1" applyProtection="1">
      <alignment horizontal="center" vertical="center" wrapText="1"/>
    </xf>
    <xf numFmtId="0" fontId="9" fillId="0" borderId="0" xfId="2" applyFont="1" applyFill="1" applyAlignment="1" applyProtection="1"/>
    <xf numFmtId="0" fontId="9" fillId="0" borderId="0" xfId="2" applyFont="1" applyBorder="1" applyAlignment="1" applyProtection="1"/>
    <xf numFmtId="0" fontId="9" fillId="0" borderId="24" xfId="2" applyFont="1" applyBorder="1" applyAlignment="1" applyProtection="1"/>
    <xf numFmtId="0" fontId="5" fillId="0" borderId="0" xfId="2" applyFont="1" applyBorder="1" applyAlignment="1" applyProtection="1">
      <alignment vertical="center" wrapText="1"/>
    </xf>
    <xf numFmtId="0" fontId="5" fillId="0" borderId="0" xfId="2" applyFont="1" applyFill="1" applyBorder="1" applyAlignment="1" applyProtection="1">
      <alignment vertical="center" wrapText="1"/>
    </xf>
    <xf numFmtId="0" fontId="6" fillId="0" borderId="0" xfId="2" applyFont="1" applyFill="1" applyBorder="1" applyAlignment="1" applyProtection="1">
      <alignment vertical="center" wrapText="1"/>
    </xf>
    <xf numFmtId="0" fontId="6" fillId="0" borderId="0" xfId="2" applyFont="1" applyBorder="1" applyAlignment="1" applyProtection="1">
      <alignment vertical="center" wrapText="1"/>
    </xf>
    <xf numFmtId="0" fontId="5" fillId="0" borderId="0" xfId="2" applyFont="1" applyFill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left" vertical="center" wrapText="1"/>
    </xf>
    <xf numFmtId="0" fontId="13" fillId="0" borderId="0" xfId="2" applyFont="1" applyBorder="1" applyAlignment="1" applyProtection="1">
      <alignment horizontal="left" vertical="center"/>
    </xf>
    <xf numFmtId="0" fontId="12" fillId="0" borderId="0" xfId="2" applyFont="1" applyBorder="1" applyAlignment="1" applyProtection="1">
      <alignment vertical="center"/>
    </xf>
    <xf numFmtId="0" fontId="9" fillId="0" borderId="29" xfId="2" applyFont="1" applyBorder="1" applyAlignment="1" applyProtection="1">
      <alignment horizontal="center" vertical="center" wrapText="1"/>
    </xf>
    <xf numFmtId="164" fontId="5" fillId="0" borderId="19" xfId="2" applyNumberFormat="1" applyFont="1" applyBorder="1" applyAlignment="1" applyProtection="1">
      <alignment horizontal="center" wrapText="1"/>
    </xf>
    <xf numFmtId="164" fontId="5" fillId="0" borderId="58" xfId="2" applyNumberFormat="1" applyFont="1" applyBorder="1" applyAlignment="1" applyProtection="1">
      <alignment horizontal="center" wrapText="1"/>
    </xf>
    <xf numFmtId="164" fontId="5" fillId="0" borderId="57" xfId="2" applyNumberFormat="1" applyFont="1" applyBorder="1" applyAlignment="1" applyProtection="1">
      <alignment horizontal="center" wrapText="1"/>
    </xf>
    <xf numFmtId="164" fontId="5" fillId="2" borderId="3" xfId="2" applyNumberFormat="1" applyFont="1" applyFill="1" applyBorder="1" applyAlignment="1" applyProtection="1">
      <alignment horizontal="center" vertical="center" wrapText="1"/>
    </xf>
    <xf numFmtId="164" fontId="5" fillId="2" borderId="3" xfId="2" applyNumberFormat="1" applyFont="1" applyFill="1" applyBorder="1" applyProtection="1"/>
    <xf numFmtId="0" fontId="9" fillId="0" borderId="0" xfId="2" applyFont="1" applyBorder="1" applyAlignment="1" applyProtection="1">
      <alignment horizontal="center"/>
    </xf>
    <xf numFmtId="164" fontId="5" fillId="2" borderId="3" xfId="2" applyNumberFormat="1" applyFont="1" applyFill="1" applyBorder="1" applyAlignment="1" applyProtection="1">
      <alignment horizontal="right" vertical="center" wrapText="1"/>
    </xf>
    <xf numFmtId="0" fontId="5" fillId="0" borderId="11" xfId="0" applyFont="1" applyBorder="1" applyProtection="1"/>
    <xf numFmtId="0" fontId="5" fillId="0" borderId="22" xfId="0" applyFont="1" applyBorder="1" applyAlignment="1" applyProtection="1">
      <alignment horizontal="center" vertical="center"/>
    </xf>
    <xf numFmtId="0" fontId="9" fillId="0" borderId="41" xfId="0" applyFont="1" applyFill="1" applyBorder="1" applyAlignment="1" applyProtection="1">
      <alignment horizontal="center"/>
    </xf>
    <xf numFmtId="0" fontId="9" fillId="0" borderId="58" xfId="0" applyFont="1" applyFill="1" applyBorder="1" applyAlignment="1" applyProtection="1">
      <alignment horizontal="center"/>
    </xf>
    <xf numFmtId="1" fontId="5" fillId="0" borderId="63" xfId="0" applyNumberFormat="1" applyFont="1" applyFill="1" applyBorder="1" applyAlignment="1" applyProtection="1">
      <alignment horizontal="center"/>
    </xf>
    <xf numFmtId="1" fontId="5" fillId="0" borderId="36" xfId="0" applyNumberFormat="1" applyFont="1" applyFill="1" applyBorder="1" applyAlignment="1" applyProtection="1">
      <alignment horizontal="center"/>
    </xf>
    <xf numFmtId="1" fontId="9" fillId="0" borderId="64" xfId="0" applyNumberFormat="1" applyFont="1" applyFill="1" applyBorder="1" applyAlignment="1" applyProtection="1">
      <alignment horizontal="center"/>
    </xf>
    <xf numFmtId="1" fontId="9" fillId="0" borderId="37" xfId="0" applyNumberFormat="1" applyFont="1" applyFill="1" applyBorder="1" applyAlignment="1" applyProtection="1">
      <alignment horizontal="center"/>
    </xf>
    <xf numFmtId="1" fontId="5" fillId="0" borderId="61" xfId="0" applyNumberFormat="1" applyFont="1" applyFill="1" applyBorder="1" applyAlignment="1" applyProtection="1">
      <alignment horizontal="center"/>
    </xf>
    <xf numFmtId="0" fontId="5" fillId="2" borderId="47" xfId="0" applyFont="1" applyFill="1" applyBorder="1" applyAlignment="1" applyProtection="1">
      <alignment horizontal="center" vertical="center"/>
    </xf>
    <xf numFmtId="0" fontId="5" fillId="2" borderId="59" xfId="0" applyFont="1" applyFill="1" applyBorder="1" applyAlignment="1" applyProtection="1">
      <alignment horizontal="center" vertical="center"/>
    </xf>
    <xf numFmtId="0" fontId="5" fillId="0" borderId="36" xfId="0" applyFont="1" applyBorder="1" applyAlignment="1" applyProtection="1">
      <alignment wrapText="1"/>
    </xf>
    <xf numFmtId="0" fontId="5" fillId="0" borderId="16" xfId="2" applyFont="1" applyBorder="1" applyAlignment="1" applyProtection="1">
      <alignment horizontal="center" wrapText="1"/>
    </xf>
    <xf numFmtId="0" fontId="5" fillId="0" borderId="65" xfId="2" applyFont="1" applyBorder="1" applyAlignment="1" applyProtection="1">
      <alignment horizontal="center" wrapText="1"/>
    </xf>
    <xf numFmtId="164" fontId="9" fillId="2" borderId="3" xfId="2" applyNumberFormat="1" applyFont="1" applyFill="1" applyBorder="1" applyAlignment="1" applyProtection="1">
      <alignment horizontal="center" vertical="center" wrapText="1"/>
    </xf>
    <xf numFmtId="0" fontId="9" fillId="4" borderId="14" xfId="2" applyFont="1" applyFill="1" applyBorder="1" applyAlignment="1" applyProtection="1">
      <alignment horizontal="center" vertical="center" wrapText="1"/>
    </xf>
    <xf numFmtId="0" fontId="5" fillId="4" borderId="3" xfId="2" applyFont="1" applyFill="1" applyBorder="1" applyAlignment="1" applyProtection="1">
      <alignment horizontal="center" wrapText="1"/>
      <protection locked="0"/>
    </xf>
    <xf numFmtId="0" fontId="5" fillId="4" borderId="16" xfId="2" applyFont="1" applyFill="1" applyBorder="1" applyAlignment="1" applyProtection="1">
      <alignment horizontal="center" wrapText="1"/>
      <protection locked="0"/>
    </xf>
    <xf numFmtId="0" fontId="5" fillId="4" borderId="27" xfId="2" applyFont="1" applyFill="1" applyBorder="1" applyAlignment="1" applyProtection="1">
      <alignment horizontal="center" wrapText="1"/>
      <protection locked="0"/>
    </xf>
    <xf numFmtId="0" fontId="5" fillId="4" borderId="59" xfId="0" applyFont="1" applyFill="1" applyBorder="1" applyAlignment="1" applyProtection="1">
      <alignment horizontal="center"/>
      <protection locked="0"/>
    </xf>
    <xf numFmtId="0" fontId="10" fillId="4" borderId="13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0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 wrapText="1"/>
    </xf>
    <xf numFmtId="10" fontId="5" fillId="2" borderId="4" xfId="0" applyNumberFormat="1" applyFont="1" applyFill="1" applyBorder="1" applyAlignment="1" applyProtection="1">
      <alignment horizontal="center" vertical="center"/>
    </xf>
    <xf numFmtId="2" fontId="9" fillId="0" borderId="63" xfId="0" applyNumberFormat="1" applyFont="1" applyBorder="1" applyAlignment="1" applyProtection="1">
      <alignment horizontal="center" vertical="center" wrapText="1"/>
    </xf>
    <xf numFmtId="2" fontId="5" fillId="3" borderId="6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textRotation="90"/>
    </xf>
    <xf numFmtId="0" fontId="9" fillId="0" borderId="45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10" fontId="4" fillId="0" borderId="43" xfId="0" applyNumberFormat="1" applyFont="1" applyFill="1" applyBorder="1" applyAlignment="1" applyProtection="1">
      <alignment horizontal="right" vertical="center" wrapText="1"/>
    </xf>
    <xf numFmtId="10" fontId="4" fillId="0" borderId="34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/>
    </xf>
    <xf numFmtId="0" fontId="9" fillId="4" borderId="46" xfId="0" applyFont="1" applyFill="1" applyBorder="1" applyAlignment="1" applyProtection="1">
      <alignment horizontal="center" vertical="center" wrapText="1"/>
    </xf>
    <xf numFmtId="0" fontId="9" fillId="4" borderId="43" xfId="0" applyFont="1" applyFill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vertical="center" wrapText="1"/>
    </xf>
    <xf numFmtId="10" fontId="9" fillId="0" borderId="34" xfId="0" applyNumberFormat="1" applyFont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4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11" xfId="0" applyFont="1" applyBorder="1" applyAlignment="1" applyProtection="1">
      <alignment horizontal="left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5" fillId="0" borderId="60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textRotation="90"/>
    </xf>
    <xf numFmtId="0" fontId="12" fillId="0" borderId="0" xfId="0" applyFont="1" applyBorder="1" applyAlignment="1" applyProtection="1">
      <alignment horizontal="left" vertical="center" wrapText="1"/>
    </xf>
    <xf numFmtId="0" fontId="9" fillId="0" borderId="48" xfId="0" applyFont="1" applyFill="1" applyBorder="1" applyAlignment="1" applyProtection="1">
      <alignment horizontal="center"/>
    </xf>
    <xf numFmtId="0" fontId="9" fillId="0" borderId="18" xfId="0" applyFont="1" applyBorder="1" applyAlignment="1" applyProtection="1">
      <alignment horizontal="center"/>
    </xf>
    <xf numFmtId="0" fontId="9" fillId="0" borderId="17" xfId="0" applyFont="1" applyBorder="1" applyAlignment="1" applyProtection="1">
      <alignment horizontal="center"/>
    </xf>
    <xf numFmtId="0" fontId="9" fillId="0" borderId="52" xfId="0" applyFont="1" applyBorder="1" applyAlignment="1" applyProtection="1">
      <alignment horizontal="center"/>
    </xf>
    <xf numFmtId="0" fontId="9" fillId="0" borderId="33" xfId="0" applyFont="1" applyBorder="1" applyAlignment="1" applyProtection="1">
      <alignment horizontal="center"/>
    </xf>
    <xf numFmtId="0" fontId="9" fillId="0" borderId="45" xfId="0" applyFont="1" applyBorder="1" applyAlignment="1" applyProtection="1">
      <alignment horizontal="center"/>
    </xf>
    <xf numFmtId="0" fontId="9" fillId="0" borderId="10" xfId="0" applyFont="1" applyBorder="1" applyAlignment="1" applyProtection="1">
      <alignment horizontal="center"/>
    </xf>
    <xf numFmtId="0" fontId="9" fillId="4" borderId="50" xfId="0" applyFont="1" applyFill="1" applyBorder="1" applyAlignment="1" applyProtection="1">
      <alignment horizontal="center" vertical="center" wrapText="1"/>
    </xf>
    <xf numFmtId="0" fontId="9" fillId="4" borderId="51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/>
    </xf>
    <xf numFmtId="0" fontId="5" fillId="2" borderId="62" xfId="0" applyFont="1" applyFill="1" applyBorder="1" applyAlignment="1" applyProtection="1">
      <alignment horizontal="center"/>
    </xf>
    <xf numFmtId="0" fontId="5" fillId="2" borderId="50" xfId="0" applyFont="1" applyFill="1" applyBorder="1" applyAlignment="1" applyProtection="1">
      <alignment horizontal="center"/>
    </xf>
    <xf numFmtId="0" fontId="5" fillId="2" borderId="51" xfId="0" applyFont="1" applyFill="1" applyBorder="1" applyAlignment="1" applyProtection="1">
      <alignment horizontal="center"/>
    </xf>
    <xf numFmtId="0" fontId="9" fillId="4" borderId="50" xfId="0" applyFont="1" applyFill="1" applyBorder="1" applyAlignment="1" applyProtection="1">
      <alignment horizontal="center" wrapText="1"/>
    </xf>
    <xf numFmtId="0" fontId="9" fillId="4" borderId="51" xfId="0" applyFont="1" applyFill="1" applyBorder="1" applyAlignment="1" applyProtection="1">
      <alignment horizontal="center" wrapText="1"/>
    </xf>
    <xf numFmtId="1" fontId="9" fillId="0" borderId="48" xfId="0" applyNumberFormat="1" applyFont="1" applyFill="1" applyBorder="1" applyAlignment="1" applyProtection="1">
      <alignment horizontal="center"/>
    </xf>
    <xf numFmtId="1" fontId="9" fillId="0" borderId="49" xfId="0" applyNumberFormat="1" applyFont="1" applyFill="1" applyBorder="1" applyAlignment="1" applyProtection="1">
      <alignment horizontal="center"/>
    </xf>
    <xf numFmtId="0" fontId="5" fillId="4" borderId="19" xfId="2" applyFont="1" applyFill="1" applyBorder="1" applyAlignment="1" applyProtection="1">
      <alignment horizontal="center" wrapText="1"/>
      <protection locked="0"/>
    </xf>
    <xf numFmtId="0" fontId="5" fillId="4" borderId="15" xfId="2" applyFont="1" applyFill="1" applyBorder="1" applyAlignment="1" applyProtection="1">
      <alignment horizontal="center" wrapText="1"/>
      <protection locked="0"/>
    </xf>
    <xf numFmtId="0" fontId="5" fillId="0" borderId="53" xfId="2" applyFont="1" applyBorder="1" applyAlignment="1" applyProtection="1">
      <alignment horizontal="left" wrapText="1"/>
    </xf>
    <xf numFmtId="0" fontId="5" fillId="0" borderId="15" xfId="2" applyFont="1" applyBorder="1" applyAlignment="1" applyProtection="1">
      <alignment horizontal="left" wrapText="1"/>
    </xf>
    <xf numFmtId="0" fontId="5" fillId="0" borderId="54" xfId="2" applyFont="1" applyBorder="1" applyAlignment="1" applyProtection="1">
      <alignment horizontal="left" wrapText="1"/>
    </xf>
    <xf numFmtId="0" fontId="5" fillId="0" borderId="41" xfId="2" applyFont="1" applyBorder="1" applyAlignment="1" applyProtection="1">
      <alignment horizontal="left" wrapText="1"/>
    </xf>
    <xf numFmtId="0" fontId="9" fillId="0" borderId="56" xfId="2" applyFont="1" applyBorder="1" applyAlignment="1" applyProtection="1">
      <alignment horizontal="left" vertical="center" wrapText="1"/>
    </xf>
    <xf numFmtId="0" fontId="9" fillId="0" borderId="55" xfId="2" applyFont="1" applyBorder="1" applyAlignment="1" applyProtection="1">
      <alignment horizontal="left" vertical="center" wrapText="1"/>
    </xf>
    <xf numFmtId="0" fontId="5" fillId="4" borderId="19" xfId="2" applyFont="1" applyFill="1" applyBorder="1" applyAlignment="1" applyProtection="1">
      <alignment horizontal="center" vertical="center" wrapText="1"/>
    </xf>
    <xf numFmtId="0" fontId="5" fillId="4" borderId="15" xfId="2" applyFont="1" applyFill="1" applyBorder="1" applyAlignment="1" applyProtection="1">
      <alignment horizontal="center" vertical="center" wrapText="1"/>
    </xf>
    <xf numFmtId="0" fontId="9" fillId="4" borderId="29" xfId="2" applyFont="1" applyFill="1" applyBorder="1" applyAlignment="1" applyProtection="1">
      <alignment horizontal="center" vertical="center" wrapText="1"/>
    </xf>
    <xf numFmtId="0" fontId="9" fillId="4" borderId="55" xfId="2" applyFont="1" applyFill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left" vertical="center" wrapText="1"/>
    </xf>
    <xf numFmtId="0" fontId="6" fillId="0" borderId="0" xfId="2" applyFont="1" applyBorder="1" applyAlignment="1" applyProtection="1">
      <alignment horizontal="left" vertical="center" wrapText="1"/>
    </xf>
    <xf numFmtId="0" fontId="14" fillId="0" borderId="0" xfId="2" applyFont="1" applyBorder="1" applyAlignment="1" applyProtection="1">
      <alignment horizontal="left"/>
    </xf>
    <xf numFmtId="0" fontId="20" fillId="0" borderId="0" xfId="0" applyFont="1" applyBorder="1" applyAlignment="1" applyProtection="1">
      <alignment vertical="center" wrapText="1"/>
    </xf>
    <xf numFmtId="0" fontId="20" fillId="0" borderId="0" xfId="2" applyFont="1" applyProtection="1"/>
    <xf numFmtId="0" fontId="5" fillId="0" borderId="0" xfId="2" applyFont="1" applyAlignment="1" applyProtection="1">
      <alignment horizontal="left" vertical="center" wrapText="1"/>
    </xf>
  </cellXfs>
  <cellStyles count="3">
    <cellStyle name="Normal" xfId="0" builtinId="0"/>
    <cellStyle name="Normal 2" xfId="2"/>
    <cellStyle name="Нормален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1074963</xdr:colOff>
      <xdr:row>2</xdr:row>
      <xdr:rowOff>190499</xdr:rowOff>
    </xdr:from>
    <xdr:to>
      <xdr:col>12</xdr:col>
      <xdr:colOff>1043667</xdr:colOff>
      <xdr:row>6</xdr:row>
      <xdr:rowOff>725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5892" y="190499"/>
          <a:ext cx="1152525" cy="504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1411941</xdr:colOff>
      <xdr:row>0</xdr:row>
      <xdr:rowOff>89647</xdr:rowOff>
    </xdr:from>
    <xdr:to>
      <xdr:col>9</xdr:col>
      <xdr:colOff>468966</xdr:colOff>
      <xdr:row>1</xdr:row>
      <xdr:rowOff>380925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0794" y="89647"/>
          <a:ext cx="1152525" cy="504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324971</xdr:colOff>
      <xdr:row>0</xdr:row>
      <xdr:rowOff>33618</xdr:rowOff>
    </xdr:from>
    <xdr:to>
      <xdr:col>6</xdr:col>
      <xdr:colOff>1477496</xdr:colOff>
      <xdr:row>1</xdr:row>
      <xdr:rowOff>324896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7647" y="33618"/>
          <a:ext cx="1152525" cy="504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9"/>
  <sheetViews>
    <sheetView showGridLines="0" showZeros="0" zoomScale="70" zoomScaleNormal="85" zoomScaleSheetLayoutView="4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Q13" sqref="Q13"/>
    </sheetView>
  </sheetViews>
  <sheetFormatPr defaultColWidth="11.5546875" defaultRowHeight="16.5"/>
  <cols>
    <col min="1" max="1" width="2.77734375" style="2" bestFit="1" customWidth="1"/>
    <col min="2" max="2" width="3.21875" style="2" bestFit="1" customWidth="1"/>
    <col min="3" max="3" width="53.44140625" style="3" customWidth="1"/>
    <col min="4" max="4" width="13.77734375" style="3" customWidth="1"/>
    <col min="5" max="5" width="6.6640625" style="3" customWidth="1"/>
    <col min="6" max="8" width="13.77734375" style="3" customWidth="1"/>
    <col min="9" max="10" width="13.77734375" style="2" customWidth="1"/>
    <col min="11" max="13" width="13.77734375" style="4" customWidth="1"/>
    <col min="14" max="15" width="10.77734375" style="4" customWidth="1"/>
    <col min="16" max="16" width="8.77734375" style="4" customWidth="1"/>
    <col min="17" max="17" width="2.6640625" style="2" customWidth="1"/>
    <col min="18" max="16384" width="11.5546875" style="2"/>
  </cols>
  <sheetData>
    <row r="1" spans="2:16" hidden="1"/>
    <row r="2" spans="2:16" hidden="1">
      <c r="B2" s="153" t="s">
        <v>32</v>
      </c>
      <c r="C2" s="153"/>
      <c r="D2" s="153"/>
      <c r="E2" s="153"/>
      <c r="F2" s="153"/>
      <c r="G2" s="153"/>
      <c r="H2" s="153"/>
      <c r="I2" s="153"/>
      <c r="J2" s="153"/>
    </row>
    <row r="3" spans="2:16">
      <c r="B3" s="153"/>
      <c r="C3" s="153"/>
      <c r="D3" s="153"/>
      <c r="E3" s="153"/>
      <c r="F3" s="153"/>
      <c r="G3" s="153"/>
      <c r="H3" s="153"/>
      <c r="I3" s="153"/>
      <c r="J3" s="153"/>
    </row>
    <row r="4" spans="2:16" ht="6" customHeight="1">
      <c r="B4" s="153"/>
      <c r="C4" s="153"/>
      <c r="D4" s="153"/>
      <c r="E4" s="153"/>
      <c r="F4" s="153"/>
      <c r="G4" s="153"/>
      <c r="H4" s="153"/>
      <c r="I4" s="153"/>
      <c r="J4" s="153"/>
    </row>
    <row r="5" spans="2:16">
      <c r="B5" s="153"/>
      <c r="C5" s="153"/>
      <c r="D5" s="153"/>
      <c r="E5" s="153"/>
      <c r="F5" s="153"/>
      <c r="G5" s="153"/>
      <c r="H5" s="153"/>
      <c r="I5" s="153"/>
      <c r="J5" s="153"/>
    </row>
    <row r="6" spans="2:16">
      <c r="B6" s="160" t="s">
        <v>33</v>
      </c>
      <c r="C6" s="160"/>
      <c r="D6" s="160"/>
      <c r="E6" s="160"/>
      <c r="F6" s="160"/>
      <c r="G6" s="160"/>
      <c r="H6" s="160"/>
      <c r="I6" s="160"/>
    </row>
    <row r="7" spans="2:16" ht="17.25" thickBot="1">
      <c r="B7" s="161"/>
      <c r="C7" s="161"/>
      <c r="D7" s="161"/>
      <c r="E7" s="161"/>
      <c r="F7" s="160"/>
      <c r="G7" s="160"/>
      <c r="H7" s="160"/>
      <c r="I7" s="160"/>
    </row>
    <row r="8" spans="2:16" ht="24" customHeight="1" thickBot="1">
      <c r="B8" s="149" t="s">
        <v>0</v>
      </c>
      <c r="C8" s="156" t="s">
        <v>35</v>
      </c>
      <c r="D8" s="154" t="s">
        <v>80</v>
      </c>
      <c r="E8" s="158" t="s">
        <v>36</v>
      </c>
      <c r="F8" s="162" t="s">
        <v>37</v>
      </c>
      <c r="G8" s="162"/>
      <c r="H8" s="162"/>
      <c r="I8" s="162"/>
      <c r="J8" s="162"/>
      <c r="K8" s="162"/>
      <c r="L8" s="162"/>
      <c r="M8" s="163"/>
    </row>
    <row r="9" spans="2:16" ht="48" customHeight="1" thickBot="1">
      <c r="B9" s="150"/>
      <c r="C9" s="157"/>
      <c r="D9" s="155"/>
      <c r="E9" s="159"/>
      <c r="F9" s="145" t="s">
        <v>38</v>
      </c>
      <c r="G9" s="31" t="s">
        <v>39</v>
      </c>
      <c r="H9" s="32" t="s">
        <v>40</v>
      </c>
      <c r="I9" s="31" t="s">
        <v>41</v>
      </c>
      <c r="J9" s="32" t="s">
        <v>47</v>
      </c>
      <c r="K9" s="33" t="s">
        <v>42</v>
      </c>
      <c r="L9" s="32" t="s">
        <v>51</v>
      </c>
      <c r="M9" s="146" t="s">
        <v>52</v>
      </c>
    </row>
    <row r="10" spans="2:16" ht="53.1" customHeight="1">
      <c r="B10" s="34">
        <v>1</v>
      </c>
      <c r="C10" s="35" t="s">
        <v>19</v>
      </c>
      <c r="D10" s="139"/>
      <c r="E10" s="36" t="s">
        <v>9</v>
      </c>
      <c r="F10" s="37">
        <f>D10*G10</f>
        <v>0</v>
      </c>
      <c r="G10" s="13">
        <v>0</v>
      </c>
      <c r="H10" s="38">
        <f>D10*I10</f>
        <v>0</v>
      </c>
      <c r="I10" s="13">
        <v>0.52439999999999998</v>
      </c>
      <c r="J10" s="38">
        <f>D10*K10</f>
        <v>0</v>
      </c>
      <c r="K10" s="14">
        <v>0</v>
      </c>
      <c r="L10" s="143"/>
      <c r="M10" s="144"/>
      <c r="N10" s="5"/>
      <c r="O10" s="5"/>
      <c r="P10" s="5"/>
    </row>
    <row r="11" spans="2:16" ht="53.1" customHeight="1">
      <c r="B11" s="6">
        <v>2</v>
      </c>
      <c r="C11" s="39" t="s">
        <v>20</v>
      </c>
      <c r="D11" s="140"/>
      <c r="E11" s="40" t="s">
        <v>9</v>
      </c>
      <c r="F11" s="41">
        <f t="shared" ref="F11:F30" si="0">D11*G11</f>
        <v>0</v>
      </c>
      <c r="G11" s="42">
        <v>0</v>
      </c>
      <c r="H11" s="7">
        <f t="shared" ref="H11:H30" si="1">D11*I11</f>
        <v>0</v>
      </c>
      <c r="I11" s="42">
        <v>0</v>
      </c>
      <c r="J11" s="7">
        <f t="shared" ref="J11:J30" si="2">D11*K11</f>
        <v>0</v>
      </c>
      <c r="K11" s="43">
        <v>0.86970000000000003</v>
      </c>
      <c r="L11" s="8"/>
      <c r="M11" s="9"/>
      <c r="N11" s="5"/>
      <c r="O11" s="5"/>
      <c r="P11" s="5"/>
    </row>
    <row r="12" spans="2:16" ht="53.1" customHeight="1">
      <c r="B12" s="6">
        <v>3</v>
      </c>
      <c r="C12" s="39" t="s">
        <v>21</v>
      </c>
      <c r="D12" s="140"/>
      <c r="E12" s="40" t="s">
        <v>9</v>
      </c>
      <c r="F12" s="41">
        <f t="shared" si="0"/>
        <v>0</v>
      </c>
      <c r="G12" s="42">
        <v>0</v>
      </c>
      <c r="H12" s="7">
        <f t="shared" si="1"/>
        <v>0</v>
      </c>
      <c r="I12" s="42">
        <v>0</v>
      </c>
      <c r="J12" s="7">
        <f t="shared" si="2"/>
        <v>0</v>
      </c>
      <c r="K12" s="43">
        <v>0.50439999999999996</v>
      </c>
      <c r="L12" s="8"/>
      <c r="M12" s="9"/>
      <c r="N12" s="5"/>
      <c r="O12" s="5"/>
      <c r="P12" s="5"/>
    </row>
    <row r="13" spans="2:16" ht="53.1" customHeight="1">
      <c r="B13" s="6">
        <v>4</v>
      </c>
      <c r="C13" s="39" t="s">
        <v>22</v>
      </c>
      <c r="D13" s="140"/>
      <c r="E13" s="40" t="s">
        <v>9</v>
      </c>
      <c r="F13" s="41">
        <f t="shared" si="0"/>
        <v>0</v>
      </c>
      <c r="G13" s="44">
        <v>0</v>
      </c>
      <c r="H13" s="7">
        <f t="shared" si="1"/>
        <v>0</v>
      </c>
      <c r="I13" s="42">
        <v>0</v>
      </c>
      <c r="J13" s="7">
        <f t="shared" si="2"/>
        <v>0</v>
      </c>
      <c r="K13" s="43">
        <v>0.33119999999999999</v>
      </c>
      <c r="L13" s="10"/>
      <c r="M13" s="9"/>
    </row>
    <row r="14" spans="2:16" ht="53.1" customHeight="1">
      <c r="B14" s="6">
        <v>5</v>
      </c>
      <c r="C14" s="45" t="s">
        <v>54</v>
      </c>
      <c r="D14" s="140"/>
      <c r="E14" s="40" t="s">
        <v>9</v>
      </c>
      <c r="F14" s="41">
        <f t="shared" si="0"/>
        <v>0</v>
      </c>
      <c r="G14" s="46">
        <v>0.2</v>
      </c>
      <c r="H14" s="7">
        <f t="shared" si="1"/>
        <v>0</v>
      </c>
      <c r="I14" s="44"/>
      <c r="J14" s="7">
        <f t="shared" si="2"/>
        <v>0</v>
      </c>
      <c r="K14" s="47">
        <v>0.37690000000000001</v>
      </c>
      <c r="L14" s="10"/>
      <c r="M14" s="9"/>
    </row>
    <row r="15" spans="2:16" ht="53.1" customHeight="1">
      <c r="B15" s="6">
        <v>6</v>
      </c>
      <c r="C15" s="45" t="s">
        <v>55</v>
      </c>
      <c r="D15" s="140"/>
      <c r="E15" s="40" t="s">
        <v>9</v>
      </c>
      <c r="F15" s="41">
        <f t="shared" si="0"/>
        <v>0</v>
      </c>
      <c r="G15" s="44">
        <v>0.1341</v>
      </c>
      <c r="H15" s="7">
        <f t="shared" si="1"/>
        <v>0</v>
      </c>
      <c r="I15" s="42"/>
      <c r="J15" s="7">
        <f t="shared" si="2"/>
        <v>0</v>
      </c>
      <c r="K15" s="43">
        <v>0.47770000000000001</v>
      </c>
      <c r="L15" s="10"/>
      <c r="M15" s="9"/>
    </row>
    <row r="16" spans="2:16" ht="53.1" customHeight="1">
      <c r="B16" s="6">
        <v>7</v>
      </c>
      <c r="C16" s="45" t="s">
        <v>56</v>
      </c>
      <c r="D16" s="140"/>
      <c r="E16" s="40" t="s">
        <v>9</v>
      </c>
      <c r="F16" s="41">
        <f t="shared" si="0"/>
        <v>0</v>
      </c>
      <c r="G16" s="13">
        <v>9.7299999999999998E-2</v>
      </c>
      <c r="H16" s="7">
        <f t="shared" si="1"/>
        <v>0</v>
      </c>
      <c r="I16" s="42"/>
      <c r="J16" s="7">
        <f t="shared" si="2"/>
        <v>0</v>
      </c>
      <c r="K16" s="43">
        <v>0.53539999999999999</v>
      </c>
      <c r="L16" s="10"/>
      <c r="M16" s="9"/>
    </row>
    <row r="17" spans="2:13" ht="53.1" customHeight="1">
      <c r="B17" s="6">
        <v>8</v>
      </c>
      <c r="C17" s="39" t="s">
        <v>23</v>
      </c>
      <c r="D17" s="140"/>
      <c r="E17" s="40" t="s">
        <v>9</v>
      </c>
      <c r="F17" s="41">
        <f t="shared" si="0"/>
        <v>0</v>
      </c>
      <c r="G17" s="42">
        <v>0</v>
      </c>
      <c r="H17" s="7">
        <f t="shared" si="1"/>
        <v>0</v>
      </c>
      <c r="I17" s="42">
        <v>0</v>
      </c>
      <c r="J17" s="7">
        <f t="shared" si="2"/>
        <v>0</v>
      </c>
      <c r="K17" s="43">
        <v>0.49609999999999999</v>
      </c>
      <c r="L17" s="10"/>
      <c r="M17" s="9"/>
    </row>
    <row r="18" spans="2:13" ht="53.1" customHeight="1">
      <c r="B18" s="6">
        <v>9</v>
      </c>
      <c r="C18" s="39" t="s">
        <v>24</v>
      </c>
      <c r="D18" s="140"/>
      <c r="E18" s="40" t="s">
        <v>9</v>
      </c>
      <c r="F18" s="41">
        <f t="shared" si="0"/>
        <v>0</v>
      </c>
      <c r="G18" s="42">
        <v>0</v>
      </c>
      <c r="H18" s="7">
        <f t="shared" si="1"/>
        <v>0</v>
      </c>
      <c r="I18" s="42">
        <v>0</v>
      </c>
      <c r="J18" s="7">
        <f t="shared" si="2"/>
        <v>0</v>
      </c>
      <c r="K18" s="43">
        <v>0.49540000000000001</v>
      </c>
      <c r="L18" s="10"/>
      <c r="M18" s="9"/>
    </row>
    <row r="19" spans="2:13" ht="53.1" customHeight="1">
      <c r="B19" s="6">
        <v>10</v>
      </c>
      <c r="C19" s="39" t="s">
        <v>25</v>
      </c>
      <c r="D19" s="140"/>
      <c r="E19" s="40" t="s">
        <v>9</v>
      </c>
      <c r="F19" s="41">
        <f t="shared" si="0"/>
        <v>0</v>
      </c>
      <c r="G19" s="42">
        <v>0</v>
      </c>
      <c r="H19" s="7">
        <f t="shared" si="1"/>
        <v>0</v>
      </c>
      <c r="I19" s="42">
        <v>0.1376</v>
      </c>
      <c r="J19" s="7">
        <f t="shared" si="2"/>
        <v>0</v>
      </c>
      <c r="K19" s="43">
        <v>0.1885</v>
      </c>
      <c r="L19" s="10"/>
      <c r="M19" s="9"/>
    </row>
    <row r="20" spans="2:13" ht="53.1" customHeight="1">
      <c r="B20" s="6">
        <v>11</v>
      </c>
      <c r="C20" s="45" t="s">
        <v>26</v>
      </c>
      <c r="D20" s="140"/>
      <c r="E20" s="40" t="s">
        <v>9</v>
      </c>
      <c r="F20" s="41">
        <f t="shared" si="0"/>
        <v>0</v>
      </c>
      <c r="G20" s="44">
        <v>0</v>
      </c>
      <c r="H20" s="7">
        <f t="shared" si="1"/>
        <v>0</v>
      </c>
      <c r="I20" s="44">
        <v>0.41110000000000002</v>
      </c>
      <c r="J20" s="7">
        <f t="shared" si="2"/>
        <v>0</v>
      </c>
      <c r="K20" s="47">
        <v>0.1431</v>
      </c>
      <c r="L20" s="10"/>
      <c r="M20" s="9"/>
    </row>
    <row r="21" spans="2:13" ht="53.1" customHeight="1">
      <c r="B21" s="6">
        <v>12</v>
      </c>
      <c r="C21" s="39" t="s">
        <v>27</v>
      </c>
      <c r="D21" s="140"/>
      <c r="E21" s="40" t="s">
        <v>9</v>
      </c>
      <c r="F21" s="41">
        <f t="shared" si="0"/>
        <v>0</v>
      </c>
      <c r="G21" s="42">
        <v>0</v>
      </c>
      <c r="H21" s="7">
        <f t="shared" si="1"/>
        <v>0</v>
      </c>
      <c r="I21" s="42">
        <v>0.3014</v>
      </c>
      <c r="J21" s="7">
        <f t="shared" si="2"/>
        <v>0</v>
      </c>
      <c r="K21" s="43">
        <v>0.159</v>
      </c>
      <c r="L21" s="10"/>
      <c r="M21" s="9"/>
    </row>
    <row r="22" spans="2:13" ht="53.1" customHeight="1">
      <c r="B22" s="6">
        <v>13</v>
      </c>
      <c r="C22" s="39" t="s">
        <v>48</v>
      </c>
      <c r="D22" s="140"/>
      <c r="E22" s="40" t="s">
        <v>9</v>
      </c>
      <c r="F22" s="41">
        <f t="shared" si="0"/>
        <v>0</v>
      </c>
      <c r="G22" s="42">
        <v>0</v>
      </c>
      <c r="H22" s="7">
        <f t="shared" si="1"/>
        <v>0</v>
      </c>
      <c r="I22" s="42">
        <v>0.22939999999999999</v>
      </c>
      <c r="J22" s="7">
        <f t="shared" si="2"/>
        <v>0</v>
      </c>
      <c r="K22" s="43">
        <v>0.156</v>
      </c>
      <c r="L22" s="10"/>
      <c r="M22" s="9"/>
    </row>
    <row r="23" spans="2:13" ht="53.1" customHeight="1">
      <c r="B23" s="6">
        <v>14</v>
      </c>
      <c r="C23" s="39" t="s">
        <v>43</v>
      </c>
      <c r="D23" s="140"/>
      <c r="E23" s="40" t="s">
        <v>9</v>
      </c>
      <c r="F23" s="41">
        <f t="shared" si="0"/>
        <v>0</v>
      </c>
      <c r="G23" s="42"/>
      <c r="H23" s="7">
        <f t="shared" si="1"/>
        <v>0</v>
      </c>
      <c r="I23" s="42">
        <v>1</v>
      </c>
      <c r="J23" s="7">
        <f t="shared" si="2"/>
        <v>0</v>
      </c>
      <c r="K23" s="43"/>
      <c r="L23" s="10"/>
      <c r="M23" s="9"/>
    </row>
    <row r="24" spans="2:13" ht="53.1" customHeight="1">
      <c r="B24" s="6">
        <v>15</v>
      </c>
      <c r="C24" s="39" t="s">
        <v>44</v>
      </c>
      <c r="D24" s="140"/>
      <c r="E24" s="40" t="s">
        <v>9</v>
      </c>
      <c r="F24" s="41">
        <f t="shared" si="0"/>
        <v>0</v>
      </c>
      <c r="G24" s="42">
        <v>0.33</v>
      </c>
      <c r="H24" s="7">
        <f t="shared" si="1"/>
        <v>0</v>
      </c>
      <c r="I24" s="42">
        <v>0.67</v>
      </c>
      <c r="J24" s="7">
        <f t="shared" si="2"/>
        <v>0</v>
      </c>
      <c r="K24" s="47"/>
      <c r="L24" s="10"/>
      <c r="M24" s="9"/>
    </row>
    <row r="25" spans="2:13" ht="53.1" customHeight="1">
      <c r="B25" s="48">
        <v>16</v>
      </c>
      <c r="C25" s="39" t="s">
        <v>57</v>
      </c>
      <c r="D25" s="140"/>
      <c r="E25" s="40" t="s">
        <v>9</v>
      </c>
      <c r="F25" s="41">
        <f t="shared" si="0"/>
        <v>0</v>
      </c>
      <c r="G25" s="67">
        <v>0.26500000000000001</v>
      </c>
      <c r="H25" s="7">
        <f t="shared" si="1"/>
        <v>0</v>
      </c>
      <c r="I25" s="67">
        <v>0.73499999999999999</v>
      </c>
      <c r="J25" s="7">
        <f t="shared" si="2"/>
        <v>0</v>
      </c>
      <c r="K25" s="43"/>
      <c r="L25" s="10"/>
      <c r="M25" s="9"/>
    </row>
    <row r="26" spans="2:13" ht="53.1" customHeight="1">
      <c r="B26" s="48">
        <v>16</v>
      </c>
      <c r="C26" s="39" t="s">
        <v>28</v>
      </c>
      <c r="D26" s="140"/>
      <c r="E26" s="40" t="s">
        <v>9</v>
      </c>
      <c r="F26" s="41">
        <f t="shared" si="0"/>
        <v>0</v>
      </c>
      <c r="G26" s="42">
        <v>0</v>
      </c>
      <c r="H26" s="7">
        <f t="shared" si="1"/>
        <v>0</v>
      </c>
      <c r="I26" s="42">
        <v>0</v>
      </c>
      <c r="J26" s="7">
        <f t="shared" si="2"/>
        <v>0</v>
      </c>
      <c r="K26" s="43">
        <v>0.76</v>
      </c>
      <c r="L26" s="10"/>
      <c r="M26" s="9"/>
    </row>
    <row r="27" spans="2:13" ht="53.1" customHeight="1">
      <c r="B27" s="6">
        <v>17</v>
      </c>
      <c r="C27" s="49" t="s">
        <v>29</v>
      </c>
      <c r="D27" s="140"/>
      <c r="E27" s="40" t="s">
        <v>9</v>
      </c>
      <c r="F27" s="41">
        <f t="shared" si="0"/>
        <v>0</v>
      </c>
      <c r="G27" s="42">
        <v>0</v>
      </c>
      <c r="H27" s="7">
        <f t="shared" si="1"/>
        <v>0</v>
      </c>
      <c r="I27" s="42">
        <v>0.69640000000000002</v>
      </c>
      <c r="J27" s="7">
        <f t="shared" si="2"/>
        <v>0</v>
      </c>
      <c r="K27" s="43">
        <v>0</v>
      </c>
      <c r="L27" s="10"/>
      <c r="M27" s="9"/>
    </row>
    <row r="28" spans="2:13" ht="53.1" customHeight="1" thickBot="1">
      <c r="B28" s="11">
        <v>18</v>
      </c>
      <c r="C28" s="39" t="s">
        <v>30</v>
      </c>
      <c r="D28" s="140"/>
      <c r="E28" s="50" t="s">
        <v>9</v>
      </c>
      <c r="F28" s="41">
        <f t="shared" si="0"/>
        <v>0</v>
      </c>
      <c r="G28" s="42">
        <v>0</v>
      </c>
      <c r="H28" s="7">
        <f t="shared" si="1"/>
        <v>0</v>
      </c>
      <c r="I28" s="42">
        <v>0</v>
      </c>
      <c r="J28" s="7">
        <f t="shared" si="2"/>
        <v>0</v>
      </c>
      <c r="K28" s="43">
        <v>0.9143</v>
      </c>
      <c r="L28" s="10"/>
      <c r="M28" s="9"/>
    </row>
    <row r="29" spans="2:13" ht="53.1" customHeight="1">
      <c r="B29" s="6">
        <v>19</v>
      </c>
      <c r="C29" s="39" t="s">
        <v>46</v>
      </c>
      <c r="D29" s="140"/>
      <c r="E29" s="40" t="s">
        <v>9</v>
      </c>
      <c r="F29" s="41">
        <f t="shared" si="0"/>
        <v>0</v>
      </c>
      <c r="G29" s="42"/>
      <c r="H29" s="7">
        <f t="shared" si="1"/>
        <v>0</v>
      </c>
      <c r="I29" s="42"/>
      <c r="J29" s="7">
        <f t="shared" si="2"/>
        <v>0</v>
      </c>
      <c r="K29" s="43">
        <v>0.53790000000000004</v>
      </c>
      <c r="L29" s="10"/>
      <c r="M29" s="9"/>
    </row>
    <row r="30" spans="2:13" ht="53.1" customHeight="1">
      <c r="B30" s="48">
        <v>20</v>
      </c>
      <c r="C30" s="39" t="s">
        <v>45</v>
      </c>
      <c r="D30" s="141"/>
      <c r="E30" s="50" t="s">
        <v>9</v>
      </c>
      <c r="F30" s="51">
        <f t="shared" si="0"/>
        <v>0</v>
      </c>
      <c r="G30" s="42">
        <v>0.27350000000000002</v>
      </c>
      <c r="H30" s="52">
        <f t="shared" si="1"/>
        <v>0</v>
      </c>
      <c r="I30" s="42">
        <v>8.8499999999999995E-2</v>
      </c>
      <c r="J30" s="52">
        <f t="shared" si="2"/>
        <v>0</v>
      </c>
      <c r="K30" s="43"/>
      <c r="L30" s="10"/>
      <c r="M30" s="9"/>
    </row>
    <row r="31" spans="2:13" ht="53.1" customHeight="1" thickBot="1">
      <c r="B31" s="11">
        <v>21</v>
      </c>
      <c r="C31" s="53" t="s">
        <v>53</v>
      </c>
      <c r="D31" s="142"/>
      <c r="E31" s="54" t="s">
        <v>9</v>
      </c>
      <c r="F31" s="55">
        <f>D31*G31</f>
        <v>0</v>
      </c>
      <c r="G31" s="56">
        <v>0.11</v>
      </c>
      <c r="H31" s="12"/>
      <c r="I31" s="56"/>
      <c r="J31" s="12">
        <f>D31*K31</f>
        <v>0</v>
      </c>
      <c r="K31" s="57">
        <v>0.56999999999999995</v>
      </c>
      <c r="L31" s="12">
        <f>D31*M31</f>
        <v>0</v>
      </c>
      <c r="M31" s="58">
        <v>0.27</v>
      </c>
    </row>
    <row r="32" spans="2:13" ht="53.1" customHeight="1">
      <c r="B32" s="48">
        <v>22</v>
      </c>
      <c r="C32" s="39" t="s">
        <v>61</v>
      </c>
      <c r="D32" s="141"/>
      <c r="E32" s="50" t="s">
        <v>9</v>
      </c>
      <c r="F32" s="51"/>
      <c r="G32" s="42"/>
      <c r="H32" s="52">
        <f>D32*I32</f>
        <v>0</v>
      </c>
      <c r="I32" s="42">
        <v>0.62860000000000005</v>
      </c>
      <c r="J32" s="74"/>
      <c r="K32" s="75"/>
      <c r="L32" s="76"/>
      <c r="M32" s="77"/>
    </row>
    <row r="33" spans="1:13" ht="53.1" customHeight="1" thickBot="1">
      <c r="B33" s="11">
        <v>23</v>
      </c>
      <c r="C33" s="53" t="s">
        <v>62</v>
      </c>
      <c r="D33" s="142"/>
      <c r="E33" s="54" t="s">
        <v>9</v>
      </c>
      <c r="F33" s="55">
        <f>D33*G33</f>
        <v>0</v>
      </c>
      <c r="G33" s="56">
        <v>0.18329999999999999</v>
      </c>
      <c r="H33" s="12">
        <f>D33*I33</f>
        <v>0</v>
      </c>
      <c r="I33" s="56">
        <v>0.4667</v>
      </c>
      <c r="J33" s="78">
        <f>D33*K33</f>
        <v>0</v>
      </c>
      <c r="K33" s="79"/>
      <c r="L33" s="78">
        <f>D33*M33</f>
        <v>0</v>
      </c>
      <c r="M33" s="80"/>
    </row>
    <row r="34" spans="1:13" ht="39" customHeight="1" thickBot="1">
      <c r="B34" s="59"/>
      <c r="C34" s="60"/>
      <c r="D34" s="151" t="s">
        <v>49</v>
      </c>
      <c r="E34" s="152"/>
      <c r="F34" s="61">
        <f>SUM(F10:F33)</f>
        <v>0</v>
      </c>
      <c r="G34" s="62"/>
      <c r="H34" s="63">
        <f>SUM(H10:H33)</f>
        <v>0</v>
      </c>
      <c r="I34" s="62"/>
      <c r="J34" s="63">
        <f>SUM(J10:J33)</f>
        <v>0</v>
      </c>
      <c r="K34" s="64"/>
      <c r="L34" s="65"/>
      <c r="M34" s="66"/>
    </row>
    <row r="35" spans="1:13">
      <c r="A35" s="148" t="s">
        <v>58</v>
      </c>
    </row>
    <row r="36" spans="1:13">
      <c r="A36" s="148"/>
      <c r="C36" s="200" t="s">
        <v>31</v>
      </c>
    </row>
    <row r="37" spans="1:13" ht="36" customHeight="1">
      <c r="A37" s="148"/>
      <c r="B37" s="3"/>
      <c r="C37" s="147" t="s">
        <v>83</v>
      </c>
      <c r="D37" s="147"/>
      <c r="E37" s="147"/>
      <c r="F37" s="147"/>
      <c r="G37" s="147"/>
      <c r="H37" s="147"/>
      <c r="I37" s="147"/>
      <c r="J37" s="147"/>
      <c r="K37" s="147"/>
      <c r="L37" s="147"/>
      <c r="M37" s="147"/>
    </row>
    <row r="38" spans="1:13" ht="38.25" customHeight="1">
      <c r="C38" s="147" t="s">
        <v>84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47"/>
    </row>
    <row r="39" spans="1:13">
      <c r="C39" s="15"/>
      <c r="D39" s="5"/>
      <c r="E39" s="5"/>
      <c r="F39" s="5"/>
      <c r="G39" s="5"/>
      <c r="H39" s="5"/>
      <c r="I39" s="5"/>
      <c r="J39" s="5"/>
      <c r="K39" s="5"/>
    </row>
  </sheetData>
  <sheetProtection formatCells="0" formatColumns="0" formatRows="0"/>
  <mergeCells count="11">
    <mergeCell ref="B2:J5"/>
    <mergeCell ref="D8:D9"/>
    <mergeCell ref="C8:C9"/>
    <mergeCell ref="E8:E9"/>
    <mergeCell ref="B6:I7"/>
    <mergeCell ref="F8:M8"/>
    <mergeCell ref="A35:A37"/>
    <mergeCell ref="B8:B9"/>
    <mergeCell ref="D34:E34"/>
    <mergeCell ref="C37:M37"/>
    <mergeCell ref="C38:M38"/>
  </mergeCells>
  <phoneticPr fontId="1" type="noConversion"/>
  <dataValidations disablePrompts="1" count="1">
    <dataValidation showInputMessage="1" showErrorMessage="1" error="Моля посочете kg или km" sqref="E10:E33"/>
  </dataValidations>
  <pageMargins left="0.86614173228346503" right="0.47244094488189003" top="0.47244094488189003" bottom="0.47244094488189003" header="0.511811023622047" footer="0.511811023622047"/>
  <pageSetup paperSize="9" scale="33" orientation="landscape" r:id="rId1"/>
  <headerFooter alignWithMargins="0">
    <oddFooter>&amp;C&amp;F - 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6"/>
  <sheetViews>
    <sheetView showGridLines="0" zoomScale="85" zoomScaleNormal="100" workbookViewId="0">
      <selection activeCell="N4" sqref="N4"/>
    </sheetView>
  </sheetViews>
  <sheetFormatPr defaultColWidth="11.5546875" defaultRowHeight="16.5"/>
  <cols>
    <col min="1" max="1" width="2.77734375" style="1" bestFit="1" customWidth="1"/>
    <col min="2" max="2" width="5.88671875" style="1" customWidth="1"/>
    <col min="3" max="3" width="5" style="1" customWidth="1"/>
    <col min="4" max="4" width="8.88671875" style="1" customWidth="1"/>
    <col min="5" max="5" width="20.88671875" style="1" customWidth="1"/>
    <col min="6" max="6" width="19.5546875" style="1" customWidth="1"/>
    <col min="7" max="8" width="18.109375" style="21" customWidth="1"/>
    <col min="9" max="9" width="6.21875" style="21" bestFit="1" customWidth="1"/>
    <col min="10" max="10" width="6.109375" style="21" bestFit="1" customWidth="1"/>
    <col min="11" max="11" width="11.5546875" style="21" customWidth="1"/>
    <col min="12" max="16384" width="11.5546875" style="1"/>
  </cols>
  <sheetData>
    <row r="2" spans="1:12" s="2" customFormat="1" ht="30.75" customHeight="1">
      <c r="B2" s="3"/>
      <c r="C2" s="3"/>
      <c r="D2" s="3"/>
      <c r="E2" s="3"/>
      <c r="F2" s="3"/>
      <c r="G2" s="16"/>
      <c r="H2" s="16"/>
      <c r="I2" s="16"/>
      <c r="J2" s="16"/>
      <c r="K2" s="16"/>
    </row>
    <row r="3" spans="1:12" s="2" customFormat="1" ht="30.75" customHeight="1">
      <c r="B3" s="167" t="s">
        <v>18</v>
      </c>
      <c r="C3" s="167"/>
      <c r="D3" s="167"/>
      <c r="E3" s="167"/>
      <c r="F3" s="167"/>
      <c r="G3" s="167"/>
      <c r="H3" s="167"/>
      <c r="I3" s="22"/>
      <c r="J3" s="22"/>
      <c r="K3" s="23"/>
    </row>
    <row r="4" spans="1:12" s="2" customFormat="1" ht="30.75" customHeight="1">
      <c r="B4" s="73" t="s">
        <v>59</v>
      </c>
      <c r="C4" s="71"/>
      <c r="D4" s="71"/>
      <c r="E4" s="71"/>
      <c r="F4" s="71"/>
      <c r="G4" s="71"/>
      <c r="H4" s="71"/>
      <c r="I4" s="72"/>
      <c r="J4" s="72"/>
      <c r="K4" s="23"/>
    </row>
    <row r="5" spans="1:12" ht="36.75" customHeight="1" thickBot="1">
      <c r="B5" s="69" t="s">
        <v>60</v>
      </c>
      <c r="C5" s="69"/>
      <c r="D5" s="69"/>
      <c r="E5" s="69"/>
      <c r="F5" s="69"/>
      <c r="G5" s="69"/>
      <c r="H5" s="24"/>
      <c r="I5" s="24"/>
      <c r="J5" s="70"/>
      <c r="L5" s="68"/>
    </row>
    <row r="6" spans="1:12" ht="20.25" customHeight="1">
      <c r="A6" s="24"/>
      <c r="B6" s="173" t="s">
        <v>0</v>
      </c>
      <c r="C6" s="170"/>
      <c r="D6" s="169" t="s">
        <v>5</v>
      </c>
      <c r="E6" s="170"/>
      <c r="F6" s="175" t="s">
        <v>82</v>
      </c>
      <c r="G6" s="168" t="s">
        <v>11</v>
      </c>
      <c r="H6" s="168"/>
      <c r="I6" s="179" t="s">
        <v>14</v>
      </c>
      <c r="J6" s="177" t="s">
        <v>15</v>
      </c>
      <c r="K6" s="20"/>
    </row>
    <row r="7" spans="1:12" ht="30.75" customHeight="1" thickBot="1">
      <c r="B7" s="174"/>
      <c r="C7" s="172"/>
      <c r="D7" s="171"/>
      <c r="E7" s="172"/>
      <c r="F7" s="176"/>
      <c r="G7" s="121" t="s">
        <v>3</v>
      </c>
      <c r="H7" s="122" t="s">
        <v>2</v>
      </c>
      <c r="I7" s="180"/>
      <c r="J7" s="178"/>
      <c r="K7" s="20"/>
    </row>
    <row r="8" spans="1:12" ht="75" customHeight="1" thickBot="1">
      <c r="B8" s="164">
        <v>1</v>
      </c>
      <c r="C8" s="165"/>
      <c r="D8" s="120" t="s">
        <v>6</v>
      </c>
      <c r="E8" s="130" t="s">
        <v>79</v>
      </c>
      <c r="F8" s="138"/>
      <c r="G8" s="123">
        <f>F8*0.12</f>
        <v>0</v>
      </c>
      <c r="H8" s="124">
        <f>F8*0.81</f>
        <v>0</v>
      </c>
      <c r="I8" s="129">
        <v>12</v>
      </c>
      <c r="J8" s="128">
        <v>81</v>
      </c>
      <c r="K8" s="18"/>
    </row>
    <row r="9" spans="1:12" ht="31.5" customHeight="1" thickBot="1">
      <c r="B9" s="119"/>
      <c r="C9" s="119"/>
      <c r="D9" s="119"/>
      <c r="E9" s="119"/>
      <c r="F9" s="25" t="s">
        <v>17</v>
      </c>
      <c r="G9" s="26">
        <f>SUM(G8:G8)</f>
        <v>0</v>
      </c>
      <c r="H9" s="26">
        <f>SUM(H8:H8)</f>
        <v>0</v>
      </c>
      <c r="I9" s="27"/>
      <c r="J9" s="27"/>
      <c r="K9" s="4"/>
    </row>
    <row r="10" spans="1:12" ht="16.5" customHeight="1">
      <c r="B10" s="173" t="s">
        <v>0</v>
      </c>
      <c r="C10" s="170"/>
      <c r="D10" s="169" t="s">
        <v>5</v>
      </c>
      <c r="E10" s="170"/>
      <c r="F10" s="181" t="s">
        <v>82</v>
      </c>
      <c r="G10" s="183" t="s">
        <v>11</v>
      </c>
      <c r="H10" s="184"/>
      <c r="I10" s="179" t="s">
        <v>16</v>
      </c>
      <c r="J10" s="177" t="s">
        <v>15</v>
      </c>
      <c r="K10" s="20"/>
    </row>
    <row r="11" spans="1:12" ht="36" customHeight="1" thickBot="1">
      <c r="B11" s="174"/>
      <c r="C11" s="172"/>
      <c r="D11" s="171"/>
      <c r="E11" s="172"/>
      <c r="F11" s="182"/>
      <c r="G11" s="125" t="s">
        <v>4</v>
      </c>
      <c r="H11" s="126" t="s">
        <v>2</v>
      </c>
      <c r="I11" s="180"/>
      <c r="J11" s="178"/>
      <c r="K11" s="20"/>
    </row>
    <row r="12" spans="1:12" ht="108.75" customHeight="1" thickBot="1">
      <c r="B12" s="164">
        <v>1</v>
      </c>
      <c r="C12" s="165"/>
      <c r="D12" s="120" t="s">
        <v>6</v>
      </c>
      <c r="E12" s="130" t="s">
        <v>78</v>
      </c>
      <c r="F12" s="138"/>
      <c r="G12" s="123">
        <f>F12*0.16</f>
        <v>0</v>
      </c>
      <c r="H12" s="127">
        <f>F12*0.74</f>
        <v>0</v>
      </c>
      <c r="I12" s="129">
        <v>16</v>
      </c>
      <c r="J12" s="128">
        <v>74</v>
      </c>
      <c r="K12" s="18"/>
    </row>
    <row r="13" spans="1:12">
      <c r="A13" s="166"/>
      <c r="B13" s="19"/>
      <c r="C13" s="19"/>
      <c r="D13" s="19"/>
      <c r="E13" s="2"/>
      <c r="F13" s="17" t="s">
        <v>17</v>
      </c>
      <c r="G13" s="18">
        <f>SUM(G12:G12)</f>
        <v>0</v>
      </c>
      <c r="H13" s="18">
        <f>SUM(H12:H12)</f>
        <v>0</v>
      </c>
      <c r="I13" s="20"/>
      <c r="J13" s="20"/>
      <c r="K13" s="20"/>
    </row>
    <row r="14" spans="1:12" ht="23.25" customHeight="1">
      <c r="A14" s="166"/>
      <c r="B14" s="2"/>
      <c r="C14" s="2"/>
      <c r="D14" s="28"/>
      <c r="E14" s="2"/>
      <c r="F14" s="2"/>
      <c r="G14" s="18"/>
      <c r="H14" s="18"/>
      <c r="I14" s="29"/>
      <c r="J14" s="4"/>
    </row>
    <row r="15" spans="1:12">
      <c r="I15" s="30"/>
    </row>
    <row r="16" spans="1:12">
      <c r="I16" s="30"/>
    </row>
  </sheetData>
  <sheetProtection formatCells="0" formatColumns="0" formatRows="0"/>
  <mergeCells count="16">
    <mergeCell ref="J6:J7"/>
    <mergeCell ref="I10:I11"/>
    <mergeCell ref="J10:J11"/>
    <mergeCell ref="F10:F11"/>
    <mergeCell ref="I6:I7"/>
    <mergeCell ref="G10:H10"/>
    <mergeCell ref="B8:C8"/>
    <mergeCell ref="A13:A14"/>
    <mergeCell ref="B3:H3"/>
    <mergeCell ref="G6:H6"/>
    <mergeCell ref="D6:E7"/>
    <mergeCell ref="B6:C7"/>
    <mergeCell ref="F6:F7"/>
    <mergeCell ref="D10:E11"/>
    <mergeCell ref="B10:C11"/>
    <mergeCell ref="B12:C12"/>
  </mergeCells>
  <pageMargins left="0.74803149606299213" right="0.74803149606299213" top="0.47244094488188981" bottom="0.47244094488188981" header="0.51181102362204722" footer="0.51181102362204722"/>
  <pageSetup paperSize="9" scale="61" orientation="portrait" r:id="rId1"/>
  <headerFooter alignWithMargins="0">
    <oddFooter>&amp;C&amp;F - 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showGridLines="0" tabSelected="1" topLeftCell="A13" zoomScale="85" workbookViewId="0">
      <selection activeCell="J39" sqref="J39"/>
    </sheetView>
  </sheetViews>
  <sheetFormatPr defaultColWidth="8.88671875" defaultRowHeight="16.5"/>
  <cols>
    <col min="1" max="1" width="2.77734375" style="81" bestFit="1" customWidth="1"/>
    <col min="2" max="2" width="14.77734375" style="81" customWidth="1"/>
    <col min="3" max="3" width="23.5546875" style="81" customWidth="1"/>
    <col min="4" max="4" width="11.109375" style="83" customWidth="1"/>
    <col min="5" max="5" width="10.21875" style="81" customWidth="1"/>
    <col min="6" max="6" width="14.88671875" style="81" customWidth="1"/>
    <col min="7" max="7" width="17.88671875" style="81" customWidth="1"/>
    <col min="8" max="8" width="22.44140625" style="82" customWidth="1"/>
    <col min="9" max="16384" width="8.88671875" style="81"/>
  </cols>
  <sheetData>
    <row r="2" spans="2:17" ht="36" customHeight="1">
      <c r="B2" s="197"/>
      <c r="C2" s="197"/>
      <c r="D2" s="103"/>
      <c r="E2" s="103"/>
      <c r="F2" s="103"/>
      <c r="G2" s="103"/>
      <c r="H2" s="104"/>
      <c r="I2" s="107"/>
      <c r="J2" s="107"/>
    </row>
    <row r="3" spans="2:17" ht="32.25">
      <c r="B3" s="110" t="s">
        <v>18</v>
      </c>
      <c r="C3" s="109"/>
      <c r="D3" s="108"/>
      <c r="E3" s="108"/>
      <c r="F3" s="108"/>
      <c r="G3" s="108"/>
      <c r="H3" s="104"/>
      <c r="I3" s="107"/>
      <c r="J3" s="107"/>
    </row>
    <row r="4" spans="2:17" ht="24">
      <c r="B4" s="199" t="s">
        <v>34</v>
      </c>
      <c r="C4" s="199"/>
      <c r="D4" s="199"/>
      <c r="E4" s="199"/>
      <c r="F4" s="199"/>
      <c r="G4" s="199"/>
      <c r="H4" s="198"/>
      <c r="I4" s="198"/>
      <c r="J4" s="106"/>
      <c r="K4" s="105"/>
      <c r="L4" s="105"/>
      <c r="M4" s="105"/>
      <c r="N4" s="105"/>
      <c r="O4" s="104"/>
      <c r="P4" s="103"/>
      <c r="Q4" s="103"/>
    </row>
    <row r="5" spans="2:17" ht="17.25" thickBot="1">
      <c r="B5" s="106"/>
      <c r="C5" s="105"/>
      <c r="D5" s="106"/>
      <c r="E5" s="105"/>
      <c r="F5" s="105"/>
      <c r="G5" s="105"/>
      <c r="H5" s="104"/>
      <c r="I5" s="103"/>
      <c r="J5" s="103"/>
    </row>
    <row r="6" spans="2:17" ht="18" thickTop="1" thickBot="1">
      <c r="B6" s="97" t="s">
        <v>7</v>
      </c>
      <c r="C6" s="96"/>
      <c r="D6" s="95"/>
      <c r="E6" s="102"/>
      <c r="F6" s="102"/>
      <c r="G6" s="101"/>
      <c r="H6" s="100"/>
    </row>
    <row r="7" spans="2:17" ht="50.25" customHeight="1" thickTop="1">
      <c r="B7" s="191" t="s">
        <v>1</v>
      </c>
      <c r="C7" s="192"/>
      <c r="D7" s="99" t="s">
        <v>77</v>
      </c>
      <c r="E7" s="134" t="s">
        <v>10</v>
      </c>
      <c r="F7" s="92" t="s">
        <v>81</v>
      </c>
      <c r="G7" s="133" t="s">
        <v>50</v>
      </c>
      <c r="H7" s="81"/>
    </row>
    <row r="8" spans="2:17">
      <c r="B8" s="187" t="s">
        <v>76</v>
      </c>
      <c r="C8" s="188"/>
      <c r="D8" s="98">
        <v>1.5</v>
      </c>
      <c r="E8" s="135"/>
      <c r="F8" s="112" t="str">
        <f t="shared" ref="F8:F33" si="0">IF(E8="","",E8*G8)</f>
        <v/>
      </c>
      <c r="G8" s="116">
        <v>0.8</v>
      </c>
      <c r="H8" s="81"/>
    </row>
    <row r="9" spans="2:17">
      <c r="B9" s="187" t="s">
        <v>13</v>
      </c>
      <c r="C9" s="188"/>
      <c r="D9" s="98">
        <v>3</v>
      </c>
      <c r="E9" s="135"/>
      <c r="F9" s="112" t="str">
        <f t="shared" si="0"/>
        <v/>
      </c>
      <c r="G9" s="116">
        <v>1.1599999999999999</v>
      </c>
      <c r="H9" s="81"/>
    </row>
    <row r="10" spans="2:17">
      <c r="B10" s="187" t="s">
        <v>13</v>
      </c>
      <c r="C10" s="188"/>
      <c r="D10" s="98">
        <v>3.5</v>
      </c>
      <c r="E10" s="135"/>
      <c r="F10" s="112" t="str">
        <f t="shared" si="0"/>
        <v/>
      </c>
      <c r="G10" s="116">
        <v>2.2000000000000002</v>
      </c>
      <c r="H10" s="81"/>
    </row>
    <row r="11" spans="2:17" ht="15" customHeight="1">
      <c r="B11" s="187" t="s">
        <v>13</v>
      </c>
      <c r="C11" s="188"/>
      <c r="D11" s="98">
        <v>6</v>
      </c>
      <c r="E11" s="135"/>
      <c r="F11" s="112" t="str">
        <f t="shared" si="0"/>
        <v/>
      </c>
      <c r="G11" s="116">
        <v>2.2000000000000002</v>
      </c>
      <c r="H11" s="81"/>
    </row>
    <row r="12" spans="2:17" ht="15" customHeight="1">
      <c r="B12" s="187" t="s">
        <v>13</v>
      </c>
      <c r="C12" s="188"/>
      <c r="D12" s="98">
        <v>10</v>
      </c>
      <c r="E12" s="135"/>
      <c r="F12" s="112" t="str">
        <f t="shared" si="0"/>
        <v/>
      </c>
      <c r="G12" s="116">
        <v>4.3280000000000003</v>
      </c>
      <c r="H12" s="81"/>
    </row>
    <row r="13" spans="2:17" ht="15" customHeight="1">
      <c r="B13" s="187" t="s">
        <v>75</v>
      </c>
      <c r="C13" s="188"/>
      <c r="D13" s="98">
        <v>15</v>
      </c>
      <c r="E13" s="135"/>
      <c r="F13" s="112" t="str">
        <f t="shared" si="0"/>
        <v/>
      </c>
      <c r="G13" s="116">
        <v>9.5</v>
      </c>
      <c r="H13" s="81"/>
    </row>
    <row r="14" spans="2:17">
      <c r="B14" s="187" t="s">
        <v>74</v>
      </c>
      <c r="C14" s="188"/>
      <c r="D14" s="98">
        <v>1.5</v>
      </c>
      <c r="E14" s="135"/>
      <c r="F14" s="112" t="str">
        <f t="shared" si="0"/>
        <v/>
      </c>
      <c r="G14" s="116">
        <v>0.32500000000000001</v>
      </c>
      <c r="H14" s="81"/>
    </row>
    <row r="15" spans="2:17">
      <c r="B15" s="187" t="s">
        <v>63</v>
      </c>
      <c r="C15" s="188"/>
      <c r="D15" s="98">
        <v>1.5</v>
      </c>
      <c r="E15" s="135"/>
      <c r="F15" s="112" t="str">
        <f t="shared" si="0"/>
        <v/>
      </c>
      <c r="G15" s="116">
        <v>1.155</v>
      </c>
      <c r="H15" s="81"/>
    </row>
    <row r="16" spans="2:17" ht="15" customHeight="1">
      <c r="B16" s="187" t="s">
        <v>63</v>
      </c>
      <c r="C16" s="188"/>
      <c r="D16" s="98">
        <v>2.5</v>
      </c>
      <c r="E16" s="135"/>
      <c r="F16" s="112" t="str">
        <f t="shared" si="0"/>
        <v/>
      </c>
      <c r="G16" s="116">
        <v>1.155</v>
      </c>
      <c r="H16" s="81"/>
    </row>
    <row r="17" spans="2:8" ht="15" customHeight="1">
      <c r="B17" s="187" t="s">
        <v>63</v>
      </c>
      <c r="C17" s="188"/>
      <c r="D17" s="98">
        <v>3.5</v>
      </c>
      <c r="E17" s="135"/>
      <c r="F17" s="112" t="str">
        <f t="shared" si="0"/>
        <v/>
      </c>
      <c r="G17" s="116">
        <v>2.2999999999999998</v>
      </c>
      <c r="H17" s="81"/>
    </row>
    <row r="18" spans="2:8" ht="15" customHeight="1">
      <c r="B18" s="187" t="s">
        <v>63</v>
      </c>
      <c r="C18" s="188"/>
      <c r="D18" s="98">
        <v>6</v>
      </c>
      <c r="E18" s="135"/>
      <c r="F18" s="112" t="str">
        <f t="shared" si="0"/>
        <v/>
      </c>
      <c r="G18" s="116">
        <v>2.2999999999999998</v>
      </c>
      <c r="H18" s="81"/>
    </row>
    <row r="19" spans="2:8">
      <c r="B19" s="187" t="s">
        <v>63</v>
      </c>
      <c r="C19" s="188"/>
      <c r="D19" s="98">
        <v>10</v>
      </c>
      <c r="E19" s="135"/>
      <c r="F19" s="112" t="str">
        <f t="shared" si="0"/>
        <v/>
      </c>
      <c r="G19" s="116">
        <v>4.3280000000000003</v>
      </c>
      <c r="H19" s="81"/>
    </row>
    <row r="20" spans="2:8">
      <c r="B20" s="187" t="s">
        <v>63</v>
      </c>
      <c r="C20" s="188"/>
      <c r="D20" s="98">
        <v>15</v>
      </c>
      <c r="E20" s="135"/>
      <c r="F20" s="112" t="str">
        <f t="shared" si="0"/>
        <v/>
      </c>
      <c r="G20" s="116">
        <v>8.3000000000000007</v>
      </c>
      <c r="H20" s="81"/>
    </row>
    <row r="21" spans="2:8">
      <c r="B21" s="187" t="s">
        <v>64</v>
      </c>
      <c r="C21" s="188"/>
      <c r="D21" s="98">
        <v>25</v>
      </c>
      <c r="E21" s="135"/>
      <c r="F21" s="112" t="str">
        <f t="shared" si="0"/>
        <v/>
      </c>
      <c r="G21" s="116">
        <v>11.55</v>
      </c>
      <c r="H21" s="81"/>
    </row>
    <row r="22" spans="2:8">
      <c r="B22" s="187" t="s">
        <v>64</v>
      </c>
      <c r="C22" s="188"/>
      <c r="D22" s="98">
        <v>40</v>
      </c>
      <c r="E22" s="135"/>
      <c r="F22" s="112" t="str">
        <f t="shared" si="0"/>
        <v/>
      </c>
      <c r="G22" s="116">
        <v>13.72</v>
      </c>
      <c r="H22" s="81"/>
    </row>
    <row r="23" spans="2:8">
      <c r="B23" s="187" t="s">
        <v>73</v>
      </c>
      <c r="C23" s="188"/>
      <c r="D23" s="98">
        <v>60</v>
      </c>
      <c r="E23" s="135"/>
      <c r="F23" s="112" t="str">
        <f t="shared" si="0"/>
        <v/>
      </c>
      <c r="G23" s="116">
        <v>22.1</v>
      </c>
      <c r="H23" s="81"/>
    </row>
    <row r="24" spans="2:8" ht="18" customHeight="1">
      <c r="B24" s="187" t="s">
        <v>73</v>
      </c>
      <c r="C24" s="188"/>
      <c r="D24" s="98">
        <v>100</v>
      </c>
      <c r="E24" s="135"/>
      <c r="F24" s="112" t="str">
        <f t="shared" si="0"/>
        <v/>
      </c>
      <c r="G24" s="116"/>
      <c r="H24" s="81"/>
    </row>
    <row r="25" spans="2:8">
      <c r="B25" s="187" t="s">
        <v>73</v>
      </c>
      <c r="C25" s="188"/>
      <c r="D25" s="98">
        <v>250</v>
      </c>
      <c r="E25" s="135"/>
      <c r="F25" s="112" t="str">
        <f t="shared" si="0"/>
        <v/>
      </c>
      <c r="G25" s="116"/>
      <c r="H25" s="81"/>
    </row>
    <row r="26" spans="2:8">
      <c r="B26" s="187" t="s">
        <v>72</v>
      </c>
      <c r="C26" s="188"/>
      <c r="D26" s="98">
        <v>2.5</v>
      </c>
      <c r="E26" s="135"/>
      <c r="F26" s="112" t="str">
        <f t="shared" si="0"/>
        <v/>
      </c>
      <c r="G26" s="116">
        <v>0.58499999999999996</v>
      </c>
      <c r="H26" s="81"/>
    </row>
    <row r="27" spans="2:8">
      <c r="B27" s="187" t="s">
        <v>72</v>
      </c>
      <c r="C27" s="188"/>
      <c r="D27" s="98">
        <v>3.5</v>
      </c>
      <c r="E27" s="135"/>
      <c r="F27" s="112" t="str">
        <f t="shared" si="0"/>
        <v/>
      </c>
      <c r="G27" s="116">
        <v>2.355</v>
      </c>
      <c r="H27" s="81"/>
    </row>
    <row r="28" spans="2:8">
      <c r="B28" s="187" t="s">
        <v>72</v>
      </c>
      <c r="C28" s="188"/>
      <c r="D28" s="98">
        <v>6</v>
      </c>
      <c r="E28" s="135"/>
      <c r="F28" s="112" t="str">
        <f t="shared" si="0"/>
        <v/>
      </c>
      <c r="G28" s="116">
        <v>2.355</v>
      </c>
      <c r="H28" s="81"/>
    </row>
    <row r="29" spans="2:8">
      <c r="B29" s="187" t="s">
        <v>72</v>
      </c>
      <c r="C29" s="188"/>
      <c r="D29" s="98">
        <v>10</v>
      </c>
      <c r="E29" s="135"/>
      <c r="F29" s="112" t="str">
        <f t="shared" si="0"/>
        <v/>
      </c>
      <c r="G29" s="116">
        <v>2.97</v>
      </c>
      <c r="H29" s="81"/>
    </row>
    <row r="30" spans="2:8">
      <c r="B30" s="187" t="s">
        <v>72</v>
      </c>
      <c r="C30" s="188"/>
      <c r="D30" s="98">
        <v>15</v>
      </c>
      <c r="E30" s="135"/>
      <c r="F30" s="112" t="str">
        <f t="shared" si="0"/>
        <v/>
      </c>
      <c r="G30" s="116">
        <v>6.1349999999999998</v>
      </c>
      <c r="H30" s="81"/>
    </row>
    <row r="31" spans="2:8">
      <c r="B31" s="187" t="s">
        <v>72</v>
      </c>
      <c r="C31" s="188"/>
      <c r="D31" s="131">
        <v>25</v>
      </c>
      <c r="E31" s="135"/>
      <c r="F31" s="112" t="str">
        <f t="shared" si="0"/>
        <v/>
      </c>
      <c r="G31" s="116">
        <v>9.4</v>
      </c>
      <c r="H31" s="81"/>
    </row>
    <row r="32" spans="2:8">
      <c r="B32" s="187" t="s">
        <v>72</v>
      </c>
      <c r="C32" s="188"/>
      <c r="D32" s="98">
        <v>40</v>
      </c>
      <c r="E32" s="136"/>
      <c r="F32" s="113" t="str">
        <f t="shared" si="0"/>
        <v/>
      </c>
      <c r="G32" s="116">
        <v>10.85</v>
      </c>
      <c r="H32" s="81"/>
    </row>
    <row r="33" spans="2:8" ht="17.25" thickBot="1">
      <c r="B33" s="187" t="s">
        <v>72</v>
      </c>
      <c r="C33" s="188"/>
      <c r="D33" s="132">
        <v>60</v>
      </c>
      <c r="E33" s="137"/>
      <c r="F33" s="114" t="str">
        <f t="shared" si="0"/>
        <v/>
      </c>
      <c r="G33" s="116"/>
      <c r="H33" s="81"/>
    </row>
    <row r="34" spans="2:8" ht="15" customHeight="1" thickTop="1" thickBot="1">
      <c r="D34" s="91" t="s">
        <v>17</v>
      </c>
      <c r="E34" s="90">
        <f>SUM(E8:E33)</f>
        <v>0</v>
      </c>
      <c r="F34" s="90">
        <f>SUM(F8:F33)</f>
        <v>0</v>
      </c>
    </row>
    <row r="35" spans="2:8" ht="18" thickTop="1" thickBot="1">
      <c r="B35" s="97" t="s">
        <v>8</v>
      </c>
      <c r="C35" s="96"/>
      <c r="D35" s="95"/>
      <c r="E35" s="95"/>
      <c r="F35" s="94"/>
      <c r="G35" s="117"/>
      <c r="H35" s="93"/>
    </row>
    <row r="36" spans="2:8" ht="45" customHeight="1" thickTop="1">
      <c r="B36" s="191" t="s">
        <v>1</v>
      </c>
      <c r="C36" s="192"/>
      <c r="D36" s="195" t="s">
        <v>10</v>
      </c>
      <c r="E36" s="196"/>
      <c r="F36" s="111" t="s">
        <v>12</v>
      </c>
      <c r="G36" s="115" t="s">
        <v>50</v>
      </c>
      <c r="H36" s="84"/>
    </row>
    <row r="37" spans="2:8" ht="18" customHeight="1" thickBot="1">
      <c r="B37" s="189" t="s">
        <v>71</v>
      </c>
      <c r="C37" s="190"/>
      <c r="D37" s="193"/>
      <c r="E37" s="194"/>
      <c r="F37" s="92">
        <f>D37*G37</f>
        <v>0</v>
      </c>
      <c r="G37" s="118">
        <v>0.3</v>
      </c>
      <c r="H37" s="84"/>
    </row>
    <row r="38" spans="2:8" ht="18" customHeight="1" thickTop="1" thickBot="1">
      <c r="B38" s="189" t="s">
        <v>70</v>
      </c>
      <c r="C38" s="190"/>
      <c r="D38" s="193"/>
      <c r="E38" s="194"/>
      <c r="F38" s="92">
        <f t="shared" ref="F38:F43" si="1">D38*G38</f>
        <v>0</v>
      </c>
      <c r="G38" s="118">
        <v>0.6</v>
      </c>
      <c r="H38" s="84"/>
    </row>
    <row r="39" spans="2:8" ht="17.25" customHeight="1" thickTop="1" thickBot="1">
      <c r="B39" s="189" t="s">
        <v>69</v>
      </c>
      <c r="C39" s="190"/>
      <c r="D39" s="185"/>
      <c r="E39" s="186"/>
      <c r="F39" s="92">
        <f t="shared" si="1"/>
        <v>0</v>
      </c>
      <c r="G39" s="116">
        <v>0.69</v>
      </c>
      <c r="H39" s="84"/>
    </row>
    <row r="40" spans="2:8" ht="17.25" thickTop="1">
      <c r="B40" s="187" t="s">
        <v>68</v>
      </c>
      <c r="C40" s="188"/>
      <c r="D40" s="185"/>
      <c r="E40" s="186"/>
      <c r="F40" s="92">
        <f t="shared" si="1"/>
        <v>0</v>
      </c>
      <c r="G40" s="116">
        <v>0.75</v>
      </c>
      <c r="H40" s="84"/>
    </row>
    <row r="41" spans="2:8">
      <c r="B41" s="187" t="s">
        <v>67</v>
      </c>
      <c r="C41" s="188"/>
      <c r="D41" s="185"/>
      <c r="E41" s="186"/>
      <c r="F41" s="92">
        <f t="shared" si="1"/>
        <v>0</v>
      </c>
      <c r="G41" s="116">
        <v>0.34</v>
      </c>
      <c r="H41" s="84"/>
    </row>
    <row r="42" spans="2:8">
      <c r="B42" s="187" t="s">
        <v>66</v>
      </c>
      <c r="C42" s="188"/>
      <c r="D42" s="185"/>
      <c r="E42" s="186"/>
      <c r="F42" s="92">
        <f t="shared" si="1"/>
        <v>0</v>
      </c>
      <c r="G42" s="116">
        <v>2.42</v>
      </c>
      <c r="H42" s="84"/>
    </row>
    <row r="43" spans="2:8" ht="17.25" thickBot="1">
      <c r="B43" s="187" t="s">
        <v>65</v>
      </c>
      <c r="C43" s="188"/>
      <c r="D43" s="185"/>
      <c r="E43" s="186"/>
      <c r="F43" s="92">
        <f t="shared" si="1"/>
        <v>0</v>
      </c>
      <c r="G43" s="116"/>
      <c r="H43" s="84"/>
    </row>
    <row r="44" spans="2:8" ht="24.75" customHeight="1" thickTop="1" thickBot="1">
      <c r="C44" s="85"/>
      <c r="D44" s="91" t="s">
        <v>17</v>
      </c>
      <c r="E44" s="90">
        <f>SUM(D39:E43)</f>
        <v>0</v>
      </c>
      <c r="F44" s="90">
        <f>SUM(F39:F43)</f>
        <v>0</v>
      </c>
      <c r="G44" s="89"/>
      <c r="H44" s="88"/>
    </row>
    <row r="45" spans="2:8" ht="17.25" thickTop="1">
      <c r="C45" s="85"/>
      <c r="D45" s="87"/>
      <c r="E45" s="86"/>
      <c r="F45" s="86"/>
      <c r="G45" s="85"/>
    </row>
    <row r="47" spans="2:8">
      <c r="B47" s="201" t="s">
        <v>31</v>
      </c>
    </row>
    <row r="48" spans="2:8" ht="53.25" customHeight="1">
      <c r="B48" s="202" t="s">
        <v>85</v>
      </c>
      <c r="C48" s="202"/>
      <c r="D48" s="202"/>
      <c r="E48" s="202"/>
      <c r="F48" s="202"/>
      <c r="G48" s="202"/>
    </row>
  </sheetData>
  <sheetProtection formatCells="0" formatColumns="0" formatRows="0"/>
  <mergeCells count="47">
    <mergeCell ref="B48:G48"/>
    <mergeCell ref="H4:I4"/>
    <mergeCell ref="B28:C28"/>
    <mergeCell ref="B29:C29"/>
    <mergeCell ref="B12:C12"/>
    <mergeCell ref="B13:C13"/>
    <mergeCell ref="B24:C24"/>
    <mergeCell ref="B25:C25"/>
    <mergeCell ref="B7:C7"/>
    <mergeCell ref="B8:C8"/>
    <mergeCell ref="B11:C11"/>
    <mergeCell ref="B19:C19"/>
    <mergeCell ref="B20:C20"/>
    <mergeCell ref="B21:C21"/>
    <mergeCell ref="B22:C22"/>
    <mergeCell ref="B4:G4"/>
    <mergeCell ref="B9:C9"/>
    <mergeCell ref="B23:C23"/>
    <mergeCell ref="D36:E36"/>
    <mergeCell ref="D39:E39"/>
    <mergeCell ref="D40:E40"/>
    <mergeCell ref="B2:C2"/>
    <mergeCell ref="B18:C18"/>
    <mergeCell ref="B14:C14"/>
    <mergeCell ref="B15:C15"/>
    <mergeCell ref="B16:C16"/>
    <mergeCell ref="B17:C17"/>
    <mergeCell ref="B10:C10"/>
    <mergeCell ref="B26:C26"/>
    <mergeCell ref="B27:C27"/>
    <mergeCell ref="B31:C31"/>
    <mergeCell ref="B33:C33"/>
    <mergeCell ref="B32:C32"/>
    <mergeCell ref="D42:E42"/>
    <mergeCell ref="D43:E43"/>
    <mergeCell ref="B42:C42"/>
    <mergeCell ref="B43:C43"/>
    <mergeCell ref="B30:C30"/>
    <mergeCell ref="B39:C39"/>
    <mergeCell ref="B36:C36"/>
    <mergeCell ref="B40:C40"/>
    <mergeCell ref="D41:E41"/>
    <mergeCell ref="B41:C41"/>
    <mergeCell ref="B37:C37"/>
    <mergeCell ref="B38:C38"/>
    <mergeCell ref="D37:E37"/>
    <mergeCell ref="D38:E38"/>
  </mergeCells>
  <pageMargins left="0.35433070866141736" right="0.35433070866141736" top="0.98425196850393704" bottom="0.98425196850393704" header="0" footer="0"/>
  <pageSetup paperSize="9" scale="70" orientation="portrait" r:id="rId1"/>
  <headerFooter alignWithMargins="0">
    <oddFooter>&amp;C&amp;F -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Кабели&amp;проводници</vt:lpstr>
      <vt:lpstr>Трансформатори</vt:lpstr>
      <vt:lpstr>Измервателни уреди</vt:lpstr>
      <vt:lpstr>'Измервателни уреди'!Print_Area</vt:lpstr>
      <vt:lpstr>'Кабели&amp;проводници'!Print_Area</vt:lpstr>
      <vt:lpstr>Трансформатори!Print_Area</vt:lpstr>
    </vt:vector>
  </TitlesOfParts>
  <Company>EVN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bgkrasn</dc:creator>
  <cp:lastModifiedBy>Yanchelov Valentin</cp:lastModifiedBy>
  <cp:lastPrinted>2011-12-02T08:35:57Z</cp:lastPrinted>
  <dcterms:created xsi:type="dcterms:W3CDTF">2010-09-20T07:18:31Z</dcterms:created>
  <dcterms:modified xsi:type="dcterms:W3CDTF">2021-06-02T14:09:54Z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2cbb-412f-412b-8e84-4dc5c1f40e5d_Enabled">
    <vt:lpwstr>true</vt:lpwstr>
  </property>
  <property fmtid="{D5CDD505-2E9C-101B-9397-08002B2CF9AE}" pid="3" name="MSIP_Label_526b2cbb-412f-412b-8e84-4dc5c1f40e5d_SetDate">
    <vt:lpwstr>2020-03-13T13:49:42Z</vt:lpwstr>
  </property>
  <property fmtid="{D5CDD505-2E9C-101B-9397-08002B2CF9AE}" pid="4" name="MSIP_Label_526b2cbb-412f-412b-8e84-4dc5c1f40e5d_Method">
    <vt:lpwstr>Standard</vt:lpwstr>
  </property>
  <property fmtid="{D5CDD505-2E9C-101B-9397-08002B2CF9AE}" pid="5" name="MSIP_Label_526b2cbb-412f-412b-8e84-4dc5c1f40e5d_Name">
    <vt:lpwstr>526b2cbb-412f-412b-8e84-4dc5c1f40e5d</vt:lpwstr>
  </property>
  <property fmtid="{D5CDD505-2E9C-101B-9397-08002B2CF9AE}" pid="6" name="MSIP_Label_526b2cbb-412f-412b-8e84-4dc5c1f40e5d_SiteId">
    <vt:lpwstr>c110d627-6534-4c15-9b3a-3b4ddb1dea77</vt:lpwstr>
  </property>
  <property fmtid="{D5CDD505-2E9C-101B-9397-08002B2CF9AE}" pid="7" name="MSIP_Label_526b2cbb-412f-412b-8e84-4dc5c1f40e5d_ActionId">
    <vt:lpwstr>0a3ff387-484f-42f3-b9a5-000046fe49b7</vt:lpwstr>
  </property>
  <property fmtid="{D5CDD505-2E9C-101B-9397-08002B2CF9AE}" pid="8" name="MSIP_Label_526b2cbb-412f-412b-8e84-4dc5c1f40e5d_ContentBits">
    <vt:lpwstr>0</vt:lpwstr>
  </property>
</Properties>
</file>